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gunajanite\Desktop\"/>
    </mc:Choice>
  </mc:AlternateContent>
  <xr:revisionPtr revIDLastSave="0" documentId="8_{0FD7AC96-B07D-44DF-B56C-811D6306CE7B}" xr6:coauthVersionLast="47" xr6:coauthVersionMax="47" xr10:uidLastSave="{00000000-0000-0000-0000-000000000000}"/>
  <bookViews>
    <workbookView xWindow="1530" yWindow="1050" windowWidth="22560" windowHeight="13665" xr2:uid="{00000000-000D-0000-FFFF-FFFF00000000}"/>
  </bookViews>
  <sheets>
    <sheet name="TG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8" i="8" l="1"/>
  <c r="J8" i="8" l="1"/>
  <c r="R6" i="8" l="1"/>
  <c r="J13" i="8"/>
  <c r="R10" i="8"/>
  <c r="M18" i="8"/>
  <c r="N18" i="8" s="1"/>
  <c r="M19" i="8"/>
  <c r="N19" i="8" s="1"/>
  <c r="M20" i="8"/>
  <c r="N20" i="8" s="1"/>
  <c r="M21" i="8"/>
  <c r="N21" i="8" s="1"/>
  <c r="M22" i="8"/>
  <c r="N22" i="8" s="1"/>
  <c r="M23" i="8"/>
  <c r="N23" i="8" s="1"/>
  <c r="M24" i="8"/>
  <c r="N24" i="8" s="1"/>
  <c r="M25" i="8"/>
  <c r="N25" i="8" s="1"/>
  <c r="M26" i="8"/>
  <c r="N26" i="8" s="1"/>
  <c r="M27" i="8"/>
  <c r="N27" i="8" s="1"/>
  <c r="M28" i="8"/>
  <c r="N28" i="8" s="1"/>
  <c r="M29" i="8"/>
  <c r="N29" i="8" s="1"/>
  <c r="M30" i="8"/>
  <c r="N30" i="8" s="1"/>
  <c r="M31" i="8"/>
  <c r="N31" i="8" s="1"/>
  <c r="M32" i="8"/>
  <c r="N32" i="8" s="1"/>
  <c r="M33" i="8"/>
  <c r="N33" i="8" s="1"/>
  <c r="M34" i="8"/>
  <c r="N34" i="8" s="1"/>
  <c r="M35" i="8"/>
  <c r="N35" i="8" s="1"/>
  <c r="M36" i="8"/>
  <c r="N36" i="8" s="1"/>
  <c r="M37" i="8"/>
  <c r="N37" i="8" s="1"/>
  <c r="M38" i="8"/>
  <c r="N38" i="8" s="1"/>
  <c r="M39" i="8"/>
  <c r="N39" i="8" s="1"/>
  <c r="M40" i="8"/>
  <c r="N40" i="8" s="1"/>
  <c r="M41" i="8"/>
  <c r="N41" i="8" s="1"/>
  <c r="M42" i="8"/>
  <c r="N42" i="8" s="1"/>
  <c r="M43" i="8"/>
  <c r="N43" i="8" s="1"/>
  <c r="M44" i="8"/>
  <c r="N44" i="8" s="1"/>
  <c r="M45" i="8"/>
  <c r="N45" i="8" s="1"/>
  <c r="M46" i="8"/>
  <c r="N46" i="8" s="1"/>
  <c r="M47" i="8"/>
  <c r="N47" i="8" s="1"/>
  <c r="M48" i="8"/>
  <c r="N48" i="8" s="1"/>
  <c r="M49" i="8"/>
  <c r="N49" i="8" s="1"/>
  <c r="M50" i="8"/>
  <c r="N50" i="8" s="1"/>
  <c r="M51" i="8"/>
  <c r="N51" i="8" s="1"/>
  <c r="M52" i="8"/>
  <c r="N52" i="8" s="1"/>
  <c r="M53" i="8"/>
  <c r="N53" i="8" s="1"/>
  <c r="M54" i="8"/>
  <c r="N54" i="8" s="1"/>
  <c r="M55" i="8"/>
  <c r="N55" i="8" s="1"/>
  <c r="M56" i="8"/>
  <c r="N56" i="8" s="1"/>
  <c r="M57" i="8"/>
  <c r="N57" i="8" s="1"/>
  <c r="M58" i="8"/>
  <c r="N58" i="8" s="1"/>
  <c r="M59" i="8"/>
  <c r="N59" i="8" s="1"/>
  <c r="M60" i="8"/>
  <c r="N60" i="8" s="1"/>
  <c r="M61" i="8"/>
  <c r="N61" i="8" s="1"/>
  <c r="M62" i="8"/>
  <c r="N62" i="8" s="1"/>
  <c r="M63" i="8"/>
  <c r="N63" i="8" s="1"/>
  <c r="M64" i="8"/>
  <c r="N64" i="8" s="1"/>
  <c r="M65" i="8"/>
  <c r="N65" i="8" s="1"/>
  <c r="M66" i="8"/>
  <c r="N66" i="8" s="1"/>
  <c r="M67" i="8"/>
  <c r="N67" i="8" s="1"/>
  <c r="M68" i="8"/>
  <c r="N68" i="8" s="1"/>
  <c r="M69" i="8"/>
  <c r="N69" i="8" s="1"/>
  <c r="M70" i="8"/>
  <c r="N70" i="8" s="1"/>
  <c r="M71" i="8"/>
  <c r="N71" i="8" s="1"/>
  <c r="M72" i="8"/>
  <c r="N72" i="8" s="1"/>
  <c r="M73" i="8"/>
  <c r="N73" i="8" s="1"/>
  <c r="M74" i="8"/>
  <c r="N74" i="8" s="1"/>
  <c r="M75" i="8"/>
  <c r="N75" i="8" s="1"/>
  <c r="M76" i="8"/>
  <c r="N76" i="8" s="1"/>
  <c r="M77" i="8"/>
  <c r="N77" i="8" s="1"/>
  <c r="M78" i="8"/>
  <c r="N78" i="8" s="1"/>
  <c r="M79" i="8"/>
  <c r="N79" i="8" s="1"/>
  <c r="M80" i="8"/>
  <c r="N80" i="8" s="1"/>
  <c r="M81" i="8"/>
  <c r="N81" i="8" s="1"/>
  <c r="M82" i="8"/>
  <c r="N82" i="8" s="1"/>
  <c r="M83" i="8"/>
  <c r="N83" i="8" s="1"/>
  <c r="M84" i="8"/>
  <c r="N84" i="8" s="1"/>
  <c r="M85" i="8"/>
  <c r="N85" i="8" s="1"/>
  <c r="M86" i="8"/>
  <c r="N86" i="8" s="1"/>
  <c r="M87" i="8"/>
  <c r="N87" i="8" s="1"/>
  <c r="M88" i="8"/>
  <c r="N88" i="8" s="1"/>
  <c r="M89" i="8"/>
  <c r="N89" i="8" s="1"/>
  <c r="M90" i="8"/>
  <c r="N90" i="8" s="1"/>
  <c r="M91" i="8"/>
  <c r="N91" i="8" s="1"/>
  <c r="M92" i="8"/>
  <c r="N92" i="8" s="1"/>
  <c r="M93" i="8"/>
  <c r="N93" i="8" s="1"/>
  <c r="M94" i="8"/>
  <c r="N94" i="8" s="1"/>
  <c r="M95" i="8"/>
  <c r="N95" i="8" s="1"/>
  <c r="M96" i="8"/>
  <c r="N96" i="8" s="1"/>
  <c r="M97" i="8"/>
  <c r="N97" i="8" s="1"/>
  <c r="M98" i="8"/>
  <c r="N98" i="8" s="1"/>
  <c r="M99" i="8"/>
  <c r="N99" i="8" s="1"/>
  <c r="M100" i="8"/>
  <c r="N100" i="8" s="1"/>
  <c r="M101" i="8"/>
  <c r="N101" i="8" s="1"/>
  <c r="M102" i="8"/>
  <c r="N102" i="8" s="1"/>
  <c r="M103" i="8"/>
  <c r="N103" i="8" s="1"/>
  <c r="M104" i="8"/>
  <c r="N104" i="8" s="1"/>
  <c r="M105" i="8"/>
  <c r="N105" i="8" s="1"/>
  <c r="M106" i="8"/>
  <c r="N106" i="8" s="1"/>
  <c r="M107" i="8"/>
  <c r="N107" i="8" s="1"/>
  <c r="M108" i="8"/>
  <c r="N108" i="8" s="1"/>
  <c r="M109" i="8"/>
  <c r="N109" i="8" s="1"/>
  <c r="M110" i="8"/>
  <c r="N110" i="8" s="1"/>
  <c r="M111" i="8"/>
  <c r="N111" i="8" s="1"/>
  <c r="M112" i="8"/>
  <c r="N112" i="8" s="1"/>
  <c r="M113" i="8"/>
  <c r="N113" i="8" s="1"/>
  <c r="M114" i="8"/>
  <c r="N114" i="8" s="1"/>
  <c r="M115" i="8"/>
  <c r="N115" i="8" s="1"/>
  <c r="M116" i="8"/>
  <c r="N116" i="8" s="1"/>
  <c r="M117" i="8"/>
  <c r="N117" i="8" s="1"/>
  <c r="M118" i="8"/>
  <c r="N118" i="8" s="1"/>
  <c r="M119" i="8"/>
  <c r="N119" i="8" s="1"/>
  <c r="M120" i="8"/>
  <c r="N120" i="8" s="1"/>
  <c r="M121" i="8"/>
  <c r="N121" i="8" s="1"/>
  <c r="M17" i="8"/>
  <c r="N17" i="8" s="1"/>
  <c r="R13" i="8"/>
  <c r="J11" i="8"/>
  <c r="P26" i="8"/>
  <c r="R9" i="8" l="1"/>
  <c r="R7" i="8"/>
  <c r="R12" i="8"/>
  <c r="S10" i="8"/>
  <c r="J12" i="8"/>
  <c r="R8" i="8"/>
  <c r="J9" i="8"/>
  <c r="J16" i="8" l="1"/>
  <c r="R14" i="8"/>
</calcChain>
</file>

<file path=xl/sharedStrings.xml><?xml version="1.0" encoding="utf-8"?>
<sst xmlns="http://schemas.openxmlformats.org/spreadsheetml/2006/main" count="163" uniqueCount="160">
  <si>
    <r>
      <rPr>
        <b/>
        <sz val="12"/>
        <rFont val="Arial"/>
        <family val="2"/>
        <charset val="186"/>
      </rPr>
      <t>1.</t>
    </r>
    <r>
      <rPr>
        <sz val="12"/>
        <rFont val="Arial"/>
        <family val="2"/>
        <charset val="186"/>
      </rPr>
      <t xml:space="preserve"> Lai aprēķinātu aptuveno samaksu par pakalpojumu, lūdzu norādīt telpu grupu (dzīvokļu) un telpu skaitu</t>
    </r>
  </si>
  <si>
    <t>4. Aptuvens aprēķins par telpu grupas (dzīvokļa) kadastrālo uzmērīšanu un datu reģistrāciju vai aktualizāciju</t>
  </si>
  <si>
    <t>Cenrāža punkts</t>
  </si>
  <si>
    <t>Cenrāža pakalpojuma/darba nosaukums</t>
  </si>
  <si>
    <t>Cena, EUR</t>
  </si>
  <si>
    <t>Summa</t>
  </si>
  <si>
    <t>1.1 Ievadiet vērtības</t>
  </si>
  <si>
    <t>VZD sniegto maksas pakalpojumu cenrāža pakalpojuma/darba nosaukums</t>
  </si>
  <si>
    <t>Prognozētā summa, EUR</t>
  </si>
  <si>
    <t>1.1.</t>
  </si>
  <si>
    <t>Telpu grupu (dzīvokļu) skaits</t>
  </si>
  <si>
    <t>1.</t>
  </si>
  <si>
    <t>Telpu grupas (dzīvokļa) kadastrālā uzmērīšana</t>
  </si>
  <si>
    <t>1.3.1.</t>
  </si>
  <si>
    <t>telpas KU ar platību līdz 4,6 kv.m.</t>
  </si>
  <si>
    <t>Telpu skaits</t>
  </si>
  <si>
    <t>1.3.2.</t>
  </si>
  <si>
    <t>1.2.</t>
  </si>
  <si>
    <t xml:space="preserve">telpas kadastrālā uzmērīšana </t>
  </si>
  <si>
    <t>1.3.3.</t>
  </si>
  <si>
    <t>telpas KU  ar platību lielāku par 232 kv.m.</t>
  </si>
  <si>
    <t xml:space="preserve">Lūdzu izdzēsiet telpu platību sarkanā krāsā </t>
  </si>
  <si>
    <t>2.</t>
  </si>
  <si>
    <t>Kadastra objekta datu reģistrācija un/vai aktualizācija</t>
  </si>
  <si>
    <t>2.1.</t>
  </si>
  <si>
    <t>Telpa</t>
  </si>
  <si>
    <t>Platība, m2</t>
  </si>
  <si>
    <t>3.</t>
  </si>
  <si>
    <t>Kadastrālās uzmērīšanas lietas sagatavošana</t>
  </si>
  <si>
    <t>Koeficients par pasūtījuma izpildi</t>
  </si>
  <si>
    <t>Izcenojums, EUR</t>
  </si>
  <si>
    <t>Nr.1</t>
  </si>
  <si>
    <t>Prognozētā tāmes summa kopā (ar koeficentu) *,   EUR</t>
  </si>
  <si>
    <t>Nr.2</t>
  </si>
  <si>
    <t>Nr.3</t>
  </si>
  <si>
    <t>Nr.4</t>
  </si>
  <si>
    <t>* nav iekļauti maksa par speciālista izbraukuma izdevumiem un informācijas izsniegšanas nodrošināšanu</t>
  </si>
  <si>
    <t>Nr.5</t>
  </si>
  <si>
    <t>Nr.6</t>
  </si>
  <si>
    <t xml:space="preserve">  Informācijai:</t>
  </si>
  <si>
    <t>Nr.7</t>
  </si>
  <si>
    <t xml:space="preserve"> - Speciālista izbraukums uz objektu, kas atrodas līdz 45 kilometriem no Valsts </t>
  </si>
  <si>
    <t>Nr.8</t>
  </si>
  <si>
    <t>Nr.9</t>
  </si>
  <si>
    <t xml:space="preserve"> - Speciālista izbraukums uz objektu, kas atrodas tālāk par 45 kilometriem no Valsts </t>
  </si>
  <si>
    <t>Nr.10</t>
  </si>
  <si>
    <t>telpu skaits</t>
  </si>
  <si>
    <t>Nr.11</t>
  </si>
  <si>
    <t>Nr.12</t>
  </si>
  <si>
    <t>Nr.13</t>
  </si>
  <si>
    <t>Nr.14</t>
  </si>
  <si>
    <t>Nr.15</t>
  </si>
  <si>
    <t>Nr.16</t>
  </si>
  <si>
    <t>Nr.17</t>
  </si>
  <si>
    <t>Nr.18</t>
  </si>
  <si>
    <t>Nr.19</t>
  </si>
  <si>
    <t>Nr.20</t>
  </si>
  <si>
    <t>Nr.21</t>
  </si>
  <si>
    <t>Nr.22</t>
  </si>
  <si>
    <t>Nr.23</t>
  </si>
  <si>
    <t>Nr.24</t>
  </si>
  <si>
    <t>Nr.25</t>
  </si>
  <si>
    <t>Nr.26</t>
  </si>
  <si>
    <t>Nr.27</t>
  </si>
  <si>
    <t>Nr.28</t>
  </si>
  <si>
    <t>Nr.29</t>
  </si>
  <si>
    <t>Nr.30</t>
  </si>
  <si>
    <t>Nr.31</t>
  </si>
  <si>
    <t>Nr.32</t>
  </si>
  <si>
    <t>Nr.33</t>
  </si>
  <si>
    <t>Nr.34</t>
  </si>
  <si>
    <t>Nr.35</t>
  </si>
  <si>
    <t>Nr.36</t>
  </si>
  <si>
    <t>Nr.37</t>
  </si>
  <si>
    <t>Nr.38</t>
  </si>
  <si>
    <t>Nr.39</t>
  </si>
  <si>
    <t>Nr.40</t>
  </si>
  <si>
    <t>Nr.41</t>
  </si>
  <si>
    <t>Nr.42</t>
  </si>
  <si>
    <t>Nr.43</t>
  </si>
  <si>
    <t>Nr.44</t>
  </si>
  <si>
    <t>Nr.45</t>
  </si>
  <si>
    <t>Nr.46</t>
  </si>
  <si>
    <t>Nr.47</t>
  </si>
  <si>
    <t>Nr.48</t>
  </si>
  <si>
    <t>Nr.49</t>
  </si>
  <si>
    <t>Nr.50</t>
  </si>
  <si>
    <t>Nr.51</t>
  </si>
  <si>
    <t>Nr.52</t>
  </si>
  <si>
    <t>Nr.53</t>
  </si>
  <si>
    <t>Nr.54</t>
  </si>
  <si>
    <t>Nr.55</t>
  </si>
  <si>
    <t>Nr.56</t>
  </si>
  <si>
    <t>Nr.57</t>
  </si>
  <si>
    <t>Nr.58</t>
  </si>
  <si>
    <t>Nr.59</t>
  </si>
  <si>
    <t>Nr.60</t>
  </si>
  <si>
    <t>Nr.61</t>
  </si>
  <si>
    <t>Nr.62</t>
  </si>
  <si>
    <t>Nr.63</t>
  </si>
  <si>
    <t>Nr.64</t>
  </si>
  <si>
    <t>Nr.65</t>
  </si>
  <si>
    <t>Nr.66</t>
  </si>
  <si>
    <t>Nr.67</t>
  </si>
  <si>
    <t>Nr.68</t>
  </si>
  <si>
    <t>Nr.69</t>
  </si>
  <si>
    <t>Nr.70</t>
  </si>
  <si>
    <t>Nr.71</t>
  </si>
  <si>
    <t>Nr.72</t>
  </si>
  <si>
    <t>Nr.73</t>
  </si>
  <si>
    <t>Nr.74</t>
  </si>
  <si>
    <t>Nr.75</t>
  </si>
  <si>
    <t>Nr.76</t>
  </si>
  <si>
    <t>Nr.77</t>
  </si>
  <si>
    <t>Nr.78</t>
  </si>
  <si>
    <t>Nr.79</t>
  </si>
  <si>
    <t>Nr.80</t>
  </si>
  <si>
    <t>Nr.81</t>
  </si>
  <si>
    <t>Nr.82</t>
  </si>
  <si>
    <t>Nr.83</t>
  </si>
  <si>
    <t>Nr.84</t>
  </si>
  <si>
    <t>Nr.85</t>
  </si>
  <si>
    <t>Nr.86</t>
  </si>
  <si>
    <t>Nr.87</t>
  </si>
  <si>
    <t>Nr.88</t>
  </si>
  <si>
    <t>Nr.89</t>
  </si>
  <si>
    <t>Nr.90</t>
  </si>
  <si>
    <t>Nr.91</t>
  </si>
  <si>
    <t>Nr.92</t>
  </si>
  <si>
    <t>Nr.93</t>
  </si>
  <si>
    <t>Nr.94</t>
  </si>
  <si>
    <t>Nr.95</t>
  </si>
  <si>
    <t>Nr.96</t>
  </si>
  <si>
    <t>Nr.97</t>
  </si>
  <si>
    <t>Nr.98</t>
  </si>
  <si>
    <t>Nr.99</t>
  </si>
  <si>
    <t>Nr.100</t>
  </si>
  <si>
    <t>Nr.101</t>
  </si>
  <si>
    <t>Nr.102</t>
  </si>
  <si>
    <t>Nr.103</t>
  </si>
  <si>
    <t>Nr.104</t>
  </si>
  <si>
    <t>Nr.105</t>
  </si>
  <si>
    <t>Informācija par vienu pieprasījuma objektu no informācijas sistēmām un arhīva dokumentiem</t>
  </si>
  <si>
    <t>telpas KU no 4,6 līdz 232 kv.m.</t>
  </si>
  <si>
    <t>Kadastra datu reģistrācijai vai aktualizācijai nepieciešamās informācijas un dokumentu izvērtēšana</t>
  </si>
  <si>
    <t xml:space="preserve">  zemes dienesta reģionālās nodaļas biroja - 26,15 EUR</t>
  </si>
  <si>
    <t xml:space="preserve">  zemes dienesta reģionālās nodaļas biroja - 52,82 EUR</t>
  </si>
  <si>
    <t>nepieciešamās informācijas un dokumentu izvērtēšana</t>
  </si>
  <si>
    <t>3.2.5.</t>
  </si>
  <si>
    <t>Objekta datu reģistrācija vai datu aktualizācija</t>
  </si>
  <si>
    <t>telpu grupa</t>
  </si>
  <si>
    <t>telpu grupa (aktualizācija)</t>
  </si>
  <si>
    <t>Nr.</t>
  </si>
  <si>
    <t>11.1.</t>
  </si>
  <si>
    <r>
      <rPr>
        <b/>
        <sz val="11"/>
        <color indexed="8"/>
        <rFont val="Arial"/>
        <family val="2"/>
        <charset val="186"/>
      </rPr>
      <t>2.</t>
    </r>
    <r>
      <rPr>
        <sz val="11"/>
        <color indexed="8"/>
        <rFont val="Arial"/>
        <family val="2"/>
        <charset val="186"/>
      </rPr>
      <t xml:space="preserve"> Lūdzu norādiet katras telpu grupā esošās telpas platību</t>
    </r>
  </si>
  <si>
    <t>TG skaits</t>
  </si>
  <si>
    <t>telpu grupas (dzīvokļa) reģistrācija un/vai aktualizācija</t>
  </si>
  <si>
    <t>Telpu grupas kadastrālā uzmērīšana ar datu reģistrāciju Kadastrā</t>
  </si>
  <si>
    <t xml:space="preserve">https://www.vzd.gov.lv/lv/pakalpojumi/BKU2 </t>
  </si>
  <si>
    <t>Ēkas, telpu grupas kadastrālā uzmērīšana ar datu reģistrāciju Kadastrā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</si>
</sst>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* #,##0.00;\-* #,##0.00;_-* &quot;-&quot;??_-;_-@_-"/>
    <numFmt numFmtId="167" formatCode="* #,##0;\-* #,##0;_-* &quot;-&quot;??_-;_-@_-"/>
  </numFmts>
  <fonts count="46" x14ac:knownFonts="1">
    <font>
      <sz val="11"/>
      <color theme="1"/>
      <name val="Calibri"/>
      <family val="2"/>
      <charset val="186"/>
      <scheme val="minor"/>
    </font>
    <font>
      <b/>
      <sz val="18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Arial"/>
      <family val="2"/>
      <charset val="186"/>
    </font>
    <font>
      <sz val="4"/>
      <name val="Arial"/>
      <family val="2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sz val="4"/>
      <color theme="1"/>
      <name val="Calibri"/>
      <family val="2"/>
      <charset val="186"/>
      <scheme val="minor"/>
    </font>
    <font>
      <sz val="8"/>
      <color theme="1"/>
      <name val="Arial"/>
      <family val="2"/>
      <charset val="186"/>
    </font>
    <font>
      <sz val="10"/>
      <color theme="0" tint="-0.499984740745262"/>
      <name val="Calibri"/>
      <family val="1"/>
      <scheme val="minor"/>
    </font>
    <font>
      <sz val="2"/>
      <color theme="1"/>
      <name val="Calibri"/>
      <family val="2"/>
      <scheme val="minor"/>
    </font>
    <font>
      <sz val="2"/>
      <color theme="1"/>
      <name val="Arial"/>
      <family val="2"/>
      <charset val="186"/>
    </font>
    <font>
      <sz val="10"/>
      <color rgb="FF87002F"/>
      <name val="Arial"/>
      <family val="2"/>
      <charset val="186"/>
    </font>
    <font>
      <b/>
      <sz val="10"/>
      <color rgb="FF87002F"/>
      <name val="Arial"/>
      <family val="2"/>
      <charset val="186"/>
    </font>
    <font>
      <sz val="10"/>
      <color theme="1"/>
      <name val="Arial"/>
      <family val="2"/>
      <charset val="186"/>
    </font>
    <font>
      <b/>
      <sz val="9"/>
      <color rgb="FF87002F"/>
      <name val="Arial"/>
      <family val="2"/>
      <charset val="186"/>
    </font>
    <font>
      <sz val="9"/>
      <color rgb="FF87002F"/>
      <name val="Arial"/>
      <family val="2"/>
      <charset val="186"/>
    </font>
    <font>
      <i/>
      <sz val="8"/>
      <color theme="4" tint="-0.249977111117893"/>
      <name val="Arial"/>
      <family val="2"/>
      <charset val="186"/>
    </font>
    <font>
      <i/>
      <sz val="10"/>
      <color theme="4" tint="-0.249977111117893"/>
      <name val="Arial"/>
      <family val="2"/>
      <charset val="186"/>
    </font>
    <font>
      <sz val="8"/>
      <color theme="4" tint="-0.249977111117893"/>
      <name val="Arial"/>
      <family val="2"/>
      <charset val="186"/>
    </font>
    <font>
      <sz val="3"/>
      <color theme="1"/>
      <name val="Arial"/>
      <family val="2"/>
      <charset val="186"/>
    </font>
    <font>
      <sz val="3"/>
      <color theme="1"/>
      <name val="Calibri"/>
      <family val="2"/>
      <scheme val="minor"/>
    </font>
    <font>
      <sz val="8"/>
      <color rgb="FF87002F"/>
      <name val="Arial"/>
      <family val="2"/>
      <charset val="186"/>
    </font>
    <font>
      <i/>
      <sz val="8"/>
      <color theme="5" tint="-0.249977111117893"/>
      <name val="Arial"/>
      <family val="2"/>
      <charset val="186"/>
    </font>
    <font>
      <sz val="4"/>
      <color theme="1"/>
      <name val="Arial"/>
      <family val="2"/>
      <charset val="186"/>
    </font>
    <font>
      <sz val="4"/>
      <color rgb="FF87002F"/>
      <name val="Arial"/>
      <family val="2"/>
      <charset val="186"/>
    </font>
    <font>
      <sz val="11"/>
      <color rgb="FFFF0000"/>
      <name val="Arial"/>
      <family val="2"/>
      <charset val="186"/>
    </font>
    <font>
      <sz val="9"/>
      <color theme="1"/>
      <name val="Arial"/>
      <family val="2"/>
      <charset val="186"/>
    </font>
    <font>
      <i/>
      <sz val="11"/>
      <color theme="1"/>
      <name val="Arial"/>
      <family val="2"/>
      <charset val="186"/>
    </font>
    <font>
      <i/>
      <sz val="8"/>
      <name val="Calibri"/>
      <family val="2"/>
      <charset val="186"/>
      <scheme val="minor"/>
    </font>
    <font>
      <b/>
      <sz val="11"/>
      <color rgb="FF87002F"/>
      <name val="Arial"/>
      <family val="2"/>
      <charset val="186"/>
    </font>
    <font>
      <sz val="10"/>
      <color theme="0"/>
      <name val="Calibri"/>
      <family val="1"/>
      <scheme val="minor"/>
    </font>
    <font>
      <b/>
      <sz val="10"/>
      <color theme="1"/>
      <name val="Calibri"/>
      <family val="1"/>
      <scheme val="minor"/>
    </font>
    <font>
      <sz val="9"/>
      <color theme="8" tint="-0.499984740745262"/>
      <name val="Arial"/>
      <family val="2"/>
      <charset val="186"/>
    </font>
    <font>
      <sz val="8"/>
      <color theme="8" tint="-0.499984740745262"/>
      <name val="Arial"/>
      <family val="2"/>
      <charset val="186"/>
    </font>
    <font>
      <sz val="11"/>
      <color theme="8" tint="-0.499984740745262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rgb="FFFFCC99"/>
      </patternFill>
    </fill>
    <fill>
      <patternFill patternType="solid">
        <fgColor rgb="FFFFFFFF"/>
        <bgColor indexed="64"/>
      </patternFill>
    </fill>
    <fill>
      <patternFill patternType="solid">
        <fgColor rgb="FFCCCCC2"/>
        <bgColor indexed="64"/>
      </patternFill>
    </fill>
    <fill>
      <patternFill patternType="solid">
        <fgColor rgb="FFE6E6DC"/>
        <bgColor indexed="64"/>
      </patternFill>
    </fill>
    <fill>
      <patternFill patternType="solid">
        <fgColor rgb="FFF0E6E6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16"/>
      </bottom>
      <diagonal/>
    </border>
    <border>
      <left/>
      <right/>
      <top style="thin">
        <color indexed="16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medium">
        <color theme="5" tint="0.39994506668294322"/>
      </left>
      <right style="medium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medium">
        <color theme="5" tint="0.39994506668294322"/>
      </left>
      <right style="medium">
        <color theme="5" tint="0.39994506668294322"/>
      </right>
      <top style="thin">
        <color theme="5" tint="0.39994506668294322"/>
      </top>
      <bottom style="medium">
        <color theme="5" tint="0.39994506668294322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5" tint="0.39991454817346722"/>
      </left>
      <right style="thin">
        <color theme="5" tint="0.39991454817346722"/>
      </right>
      <top style="thin">
        <color theme="5" tint="0.39991454817346722"/>
      </top>
      <bottom/>
      <diagonal/>
    </border>
    <border>
      <left style="thin">
        <color theme="5" tint="0.39991454817346722"/>
      </left>
      <right style="thin">
        <color theme="5" tint="0.39991454817346722"/>
      </right>
      <top/>
      <bottom style="thin">
        <color theme="5" tint="0.39994506668294322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5" tint="0.39991454817346722"/>
      </left>
      <right style="thin">
        <color theme="5" tint="0.39988402966399123"/>
      </right>
      <top style="thin">
        <color theme="5" tint="0.39988402966399123"/>
      </top>
      <bottom/>
      <diagonal/>
    </border>
    <border>
      <left style="thin">
        <color theme="5" tint="0.39991454817346722"/>
      </left>
      <right style="thin">
        <color theme="5" tint="0.39988402966399123"/>
      </right>
      <top/>
      <bottom style="thin">
        <color theme="5" tint="0.39994506668294322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5" tint="0.39994506668294322"/>
      </left>
      <right style="medium">
        <color theme="5" tint="0.39994506668294322"/>
      </right>
      <top style="medium">
        <color theme="5" tint="0.39994506668294322"/>
      </top>
      <bottom style="thin">
        <color theme="5" tint="0.39994506668294322"/>
      </bottom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</borders>
  <cellStyleXfs count="5">
    <xf numFmtId="0" fontId="0" fillId="0" borderId="0"/>
    <xf numFmtId="0" fontId="11" fillId="2" borderId="0" applyNumberFormat="0" applyBorder="0" applyAlignment="0" applyProtection="0"/>
    <xf numFmtId="0" fontId="12" fillId="3" borderId="3" applyNumberFormat="0" applyAlignment="0" applyProtection="0"/>
    <xf numFmtId="0" fontId="13" fillId="0" borderId="0"/>
    <xf numFmtId="0" fontId="45" fillId="0" borderId="0" applyNumberFormat="0" applyFill="0" applyBorder="0" applyAlignment="0" applyProtection="0"/>
  </cellStyleXfs>
  <cellXfs count="136">
    <xf numFmtId="0" fontId="0" fillId="0" borderId="0" xfId="0"/>
    <xf numFmtId="0" fontId="1" fillId="4" borderId="0" xfId="0" applyFont="1" applyFill="1" applyBorder="1" applyAlignment="1"/>
    <xf numFmtId="0" fontId="2" fillId="4" borderId="0" xfId="0" applyFont="1" applyFill="1" applyAlignment="1"/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14" fillId="4" borderId="0" xfId="0" applyFont="1" applyFill="1"/>
    <xf numFmtId="0" fontId="0" fillId="4" borderId="0" xfId="0" applyFill="1"/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/>
    <xf numFmtId="0" fontId="15" fillId="0" borderId="0" xfId="0" applyFont="1"/>
    <xf numFmtId="0" fontId="16" fillId="4" borderId="0" xfId="0" applyFont="1" applyFill="1" applyAlignment="1">
      <alignment wrapText="1"/>
    </xf>
    <xf numFmtId="3" fontId="17" fillId="4" borderId="0" xfId="0" applyNumberFormat="1" applyFont="1" applyFill="1" applyBorder="1" applyAlignment="1">
      <alignment horizontal="center" vertical="center"/>
    </xf>
    <xf numFmtId="0" fontId="18" fillId="0" borderId="0" xfId="0" applyFont="1"/>
    <xf numFmtId="0" fontId="19" fillId="4" borderId="0" xfId="0" applyFont="1" applyFill="1"/>
    <xf numFmtId="0" fontId="19" fillId="4" borderId="0" xfId="0" applyFont="1" applyFill="1" applyAlignment="1">
      <alignment wrapText="1"/>
    </xf>
    <xf numFmtId="0" fontId="14" fillId="0" borderId="0" xfId="0" applyFont="1"/>
    <xf numFmtId="0" fontId="20" fillId="0" borderId="6" xfId="0" applyFont="1" applyBorder="1" applyAlignment="1">
      <alignment horizontal="left" vertical="center" wrapText="1" indent="1"/>
    </xf>
    <xf numFmtId="0" fontId="20" fillId="0" borderId="7" xfId="0" applyFont="1" applyBorder="1" applyAlignment="1">
      <alignment horizontal="left" vertical="center" wrapText="1" indent="1"/>
    </xf>
    <xf numFmtId="0" fontId="21" fillId="6" borderId="6" xfId="0" applyFont="1" applyFill="1" applyBorder="1" applyAlignment="1">
      <alignment horizontal="left" vertical="center" wrapText="1"/>
    </xf>
    <xf numFmtId="0" fontId="22" fillId="4" borderId="0" xfId="0" applyFont="1" applyFill="1"/>
    <xf numFmtId="49" fontId="23" fillId="6" borderId="8" xfId="0" applyNumberFormat="1" applyFont="1" applyFill="1" applyBorder="1" applyAlignment="1">
      <alignment horizontal="left" vertical="center"/>
    </xf>
    <xf numFmtId="0" fontId="24" fillId="0" borderId="8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0" fillId="4" borderId="10" xfId="0" applyFont="1" applyFill="1" applyBorder="1" applyAlignment="1">
      <alignment horizontal="left" vertical="center" wrapText="1"/>
    </xf>
    <xf numFmtId="4" fontId="20" fillId="4" borderId="11" xfId="0" applyNumberFormat="1" applyFont="1" applyFill="1" applyBorder="1" applyAlignment="1">
      <alignment horizontal="right" vertical="center" wrapText="1"/>
    </xf>
    <xf numFmtId="166" fontId="21" fillId="6" borderId="12" xfId="0" applyNumberFormat="1" applyFont="1" applyFill="1" applyBorder="1" applyAlignment="1">
      <alignment horizontal="right" vertical="center" indent="2"/>
    </xf>
    <xf numFmtId="166" fontId="20" fillId="6" borderId="12" xfId="0" applyNumberFormat="1" applyFont="1" applyFill="1" applyBorder="1" applyAlignment="1">
      <alignment horizontal="right" vertical="center" indent="2"/>
    </xf>
    <xf numFmtId="0" fontId="25" fillId="4" borderId="0" xfId="0" applyFont="1" applyFill="1"/>
    <xf numFmtId="0" fontId="26" fillId="4" borderId="0" xfId="0" applyFont="1" applyFill="1"/>
    <xf numFmtId="0" fontId="27" fillId="4" borderId="0" xfId="0" applyFont="1" applyFill="1" applyAlignment="1">
      <alignment wrapText="1"/>
    </xf>
    <xf numFmtId="0" fontId="28" fillId="4" borderId="0" xfId="0" applyFont="1" applyFill="1"/>
    <xf numFmtId="0" fontId="28" fillId="4" borderId="0" xfId="0" applyFont="1" applyFill="1" applyAlignment="1">
      <alignment wrapText="1"/>
    </xf>
    <xf numFmtId="0" fontId="29" fillId="0" borderId="0" xfId="0" applyFont="1"/>
    <xf numFmtId="164" fontId="17" fillId="4" borderId="0" xfId="0" applyNumberFormat="1" applyFont="1" applyFill="1" applyBorder="1" applyAlignment="1" applyProtection="1">
      <alignment horizontal="center" vertical="center"/>
      <protection locked="0"/>
    </xf>
    <xf numFmtId="0" fontId="14" fillId="4" borderId="13" xfId="0" applyFont="1" applyFill="1" applyBorder="1" applyAlignment="1" applyProtection="1">
      <alignment horizontal="right" indent="2"/>
      <protection locked="0"/>
    </xf>
    <xf numFmtId="0" fontId="14" fillId="4" borderId="14" xfId="0" applyFont="1" applyFill="1" applyBorder="1" applyAlignment="1" applyProtection="1">
      <alignment horizontal="right" indent="2"/>
      <protection locked="0"/>
    </xf>
    <xf numFmtId="0" fontId="2" fillId="4" borderId="2" xfId="0" applyFont="1" applyFill="1" applyBorder="1" applyAlignment="1">
      <alignment horizontal="center" wrapText="1"/>
    </xf>
    <xf numFmtId="0" fontId="5" fillId="5" borderId="15" xfId="0" applyFont="1" applyFill="1" applyBorder="1" applyAlignment="1">
      <alignment vertical="center"/>
    </xf>
    <xf numFmtId="0" fontId="0" fillId="0" borderId="0" xfId="0" applyBorder="1"/>
    <xf numFmtId="0" fontId="4" fillId="4" borderId="0" xfId="0" applyFont="1" applyFill="1" applyBorder="1"/>
    <xf numFmtId="0" fontId="30" fillId="0" borderId="16" xfId="0" applyFont="1" applyBorder="1" applyAlignment="1">
      <alignment horizontal="left" vertical="center" wrapText="1"/>
    </xf>
    <xf numFmtId="0" fontId="30" fillId="0" borderId="17" xfId="0" applyFont="1" applyFill="1" applyBorder="1" applyAlignment="1">
      <alignment horizontal="left" vertical="center"/>
    </xf>
    <xf numFmtId="0" fontId="16" fillId="0" borderId="4" xfId="0" applyFont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9" fillId="0" borderId="18" xfId="0" applyFont="1" applyFill="1" applyBorder="1" applyAlignment="1">
      <alignment horizontal="left"/>
    </xf>
    <xf numFmtId="166" fontId="30" fillId="0" borderId="11" xfId="0" applyNumberFormat="1" applyFont="1" applyFill="1" applyBorder="1" applyAlignment="1">
      <alignment horizontal="center" vertical="center" wrapText="1"/>
    </xf>
    <xf numFmtId="166" fontId="30" fillId="0" borderId="11" xfId="0" applyNumberFormat="1" applyFont="1" applyFill="1" applyBorder="1" applyAlignment="1">
      <alignment horizontal="left" vertical="center"/>
    </xf>
    <xf numFmtId="0" fontId="16" fillId="0" borderId="0" xfId="0" applyFont="1" applyFill="1"/>
    <xf numFmtId="166" fontId="30" fillId="0" borderId="12" xfId="0" applyNumberFormat="1" applyFont="1" applyFill="1" applyBorder="1" applyAlignment="1">
      <alignment horizontal="left" vertical="center"/>
    </xf>
    <xf numFmtId="0" fontId="9" fillId="0" borderId="0" xfId="0" applyFont="1" applyFill="1" applyBorder="1"/>
    <xf numFmtId="166" fontId="30" fillId="0" borderId="22" xfId="0" applyNumberFormat="1" applyFont="1" applyFill="1" applyBorder="1" applyAlignment="1">
      <alignment horizontal="left" vertical="center"/>
    </xf>
    <xf numFmtId="0" fontId="30" fillId="0" borderId="0" xfId="0" applyFont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/>
    </xf>
    <xf numFmtId="0" fontId="16" fillId="0" borderId="0" xfId="0" applyFont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166" fontId="30" fillId="0" borderId="0" xfId="0" applyNumberFormat="1" applyFont="1" applyFill="1" applyBorder="1" applyAlignment="1">
      <alignment horizontal="left" vertical="center"/>
    </xf>
    <xf numFmtId="166" fontId="9" fillId="0" borderId="0" xfId="0" applyNumberFormat="1" applyFont="1" applyFill="1" applyBorder="1"/>
    <xf numFmtId="2" fontId="31" fillId="7" borderId="23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32" fillId="4" borderId="0" xfId="0" applyFont="1" applyFill="1" applyAlignment="1">
      <alignment wrapText="1"/>
    </xf>
    <xf numFmtId="0" fontId="32" fillId="4" borderId="0" xfId="0" applyFont="1" applyFill="1"/>
    <xf numFmtId="0" fontId="33" fillId="4" borderId="0" xfId="0" applyFont="1" applyFill="1" applyBorder="1" applyAlignment="1">
      <alignment horizontal="left" wrapText="1"/>
    </xf>
    <xf numFmtId="0" fontId="32" fillId="0" borderId="0" xfId="0" applyFont="1" applyFill="1"/>
    <xf numFmtId="1" fontId="10" fillId="7" borderId="24" xfId="0" applyNumberFormat="1" applyFont="1" applyFill="1" applyBorder="1" applyAlignment="1">
      <alignment horizontal="center"/>
    </xf>
    <xf numFmtId="165" fontId="10" fillId="7" borderId="25" xfId="0" applyNumberFormat="1" applyFont="1" applyFill="1" applyBorder="1" applyAlignment="1">
      <alignment horizontal="center"/>
    </xf>
    <xf numFmtId="49" fontId="30" fillId="4" borderId="16" xfId="0" applyNumberFormat="1" applyFont="1" applyFill="1" applyBorder="1" applyAlignment="1">
      <alignment horizontal="left" vertical="center" wrapText="1"/>
    </xf>
    <xf numFmtId="167" fontId="5" fillId="4" borderId="26" xfId="2" applyNumberFormat="1" applyFont="1" applyFill="1" applyBorder="1" applyAlignment="1" applyProtection="1">
      <alignment horizontal="right" vertical="center" indent="2"/>
      <protection locked="0"/>
    </xf>
    <xf numFmtId="0" fontId="0" fillId="0" borderId="27" xfId="0" applyBorder="1" applyAlignment="1">
      <alignment horizontal="right" vertical="center" indent="2"/>
    </xf>
    <xf numFmtId="0" fontId="34" fillId="4" borderId="0" xfId="0" applyFont="1" applyFill="1"/>
    <xf numFmtId="0" fontId="5" fillId="8" borderId="28" xfId="0" applyFont="1" applyFill="1" applyBorder="1" applyAlignment="1">
      <alignment vertical="center"/>
    </xf>
    <xf numFmtId="0" fontId="5" fillId="8" borderId="29" xfId="0" applyFont="1" applyFill="1" applyBorder="1" applyAlignment="1">
      <alignment vertical="center"/>
    </xf>
    <xf numFmtId="0" fontId="5" fillId="8" borderId="30" xfId="0" applyFont="1" applyFill="1" applyBorder="1" applyAlignment="1">
      <alignment vertical="center"/>
    </xf>
    <xf numFmtId="0" fontId="5" fillId="8" borderId="31" xfId="0" applyFont="1" applyFill="1" applyBorder="1" applyAlignment="1">
      <alignment vertical="center"/>
    </xf>
    <xf numFmtId="0" fontId="35" fillId="8" borderId="0" xfId="0" applyFont="1" applyFill="1" applyBorder="1"/>
    <xf numFmtId="0" fontId="36" fillId="8" borderId="0" xfId="0" applyFont="1" applyFill="1" applyBorder="1"/>
    <xf numFmtId="0" fontId="36" fillId="4" borderId="0" xfId="0" applyFont="1" applyFill="1"/>
    <xf numFmtId="0" fontId="36" fillId="8" borderId="0" xfId="0" applyFont="1" applyFill="1"/>
    <xf numFmtId="166" fontId="41" fillId="0" borderId="12" xfId="0" applyNumberFormat="1" applyFont="1" applyBorder="1" applyAlignment="1">
      <alignment horizontal="left" vertical="center"/>
    </xf>
    <xf numFmtId="0" fontId="41" fillId="0" borderId="21" xfId="0" applyFont="1" applyBorder="1" applyAlignment="1">
      <alignment horizontal="left" vertical="center"/>
    </xf>
    <xf numFmtId="0" fontId="42" fillId="0" borderId="8" xfId="0" applyFont="1" applyBorder="1" applyAlignment="1">
      <alignment horizontal="left" vertical="center" wrapText="1"/>
    </xf>
    <xf numFmtId="166" fontId="42" fillId="0" borderId="12" xfId="0" applyNumberFormat="1" applyFont="1" applyFill="1" applyBorder="1" applyAlignment="1">
      <alignment horizontal="left" vertical="center"/>
    </xf>
    <xf numFmtId="166" fontId="42" fillId="0" borderId="22" xfId="0" applyNumberFormat="1" applyFont="1" applyFill="1" applyBorder="1" applyAlignment="1">
      <alignment horizontal="left" vertical="center"/>
    </xf>
    <xf numFmtId="0" fontId="42" fillId="0" borderId="8" xfId="0" applyFont="1" applyFill="1" applyBorder="1" applyAlignment="1">
      <alignment horizontal="left" vertical="center" wrapText="1"/>
    </xf>
    <xf numFmtId="0" fontId="42" fillId="0" borderId="19" xfId="0" applyFont="1" applyBorder="1" applyAlignment="1">
      <alignment horizontal="left"/>
    </xf>
    <xf numFmtId="0" fontId="42" fillId="0" borderId="19" xfId="0" applyFont="1" applyFill="1" applyBorder="1" applyAlignment="1">
      <alignment horizontal="left"/>
    </xf>
    <xf numFmtId="0" fontId="42" fillId="0" borderId="20" xfId="0" applyFont="1" applyFill="1" applyBorder="1" applyAlignment="1">
      <alignment horizontal="left"/>
    </xf>
    <xf numFmtId="0" fontId="22" fillId="6" borderId="37" xfId="0" applyFont="1" applyFill="1" applyBorder="1" applyAlignment="1"/>
    <xf numFmtId="0" fontId="22" fillId="6" borderId="19" xfId="0" applyFont="1" applyFill="1" applyBorder="1" applyAlignment="1"/>
    <xf numFmtId="0" fontId="22" fillId="6" borderId="38" xfId="0" applyFont="1" applyFill="1" applyBorder="1" applyAlignment="1"/>
    <xf numFmtId="0" fontId="22" fillId="6" borderId="33" xfId="0" applyFont="1" applyFill="1" applyBorder="1" applyAlignment="1"/>
    <xf numFmtId="3" fontId="17" fillId="4" borderId="0" xfId="0" applyNumberFormat="1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42" fillId="0" borderId="21" xfId="0" applyFont="1" applyBorder="1" applyAlignment="1">
      <alignment horizontal="left" vertical="top" wrapText="1"/>
    </xf>
    <xf numFmtId="0" fontId="42" fillId="0" borderId="19" xfId="0" applyFont="1" applyBorder="1" applyAlignment="1">
      <alignment horizontal="left" vertical="top" wrapText="1"/>
    </xf>
    <xf numFmtId="0" fontId="42" fillId="0" borderId="20" xfId="0" applyFont="1" applyBorder="1" applyAlignment="1">
      <alignment horizontal="left" vertical="top" wrapText="1"/>
    </xf>
    <xf numFmtId="0" fontId="42" fillId="0" borderId="21" xfId="0" applyFont="1" applyFill="1" applyBorder="1" applyAlignment="1">
      <alignment horizontal="left" vertical="center" wrapText="1"/>
    </xf>
    <xf numFmtId="0" fontId="42" fillId="0" borderId="19" xfId="0" applyFont="1" applyFill="1" applyBorder="1" applyAlignment="1">
      <alignment horizontal="left" vertical="center" wrapText="1"/>
    </xf>
    <xf numFmtId="0" fontId="42" fillId="0" borderId="20" xfId="0" applyFont="1" applyFill="1" applyBorder="1" applyAlignment="1">
      <alignment horizontal="left" vertical="center" wrapText="1"/>
    </xf>
    <xf numFmtId="0" fontId="42" fillId="0" borderId="32" xfId="0" applyFont="1" applyFill="1" applyBorder="1" applyAlignment="1">
      <alignment horizontal="left" vertical="center" wrapText="1"/>
    </xf>
    <xf numFmtId="0" fontId="43" fillId="0" borderId="33" xfId="0" applyFont="1" applyBorder="1" applyAlignment="1">
      <alignment horizontal="left" wrapText="1"/>
    </xf>
    <xf numFmtId="0" fontId="43" fillId="0" borderId="34" xfId="0" applyFont="1" applyBorder="1" applyAlignment="1">
      <alignment horizontal="left" wrapText="1"/>
    </xf>
    <xf numFmtId="0" fontId="42" fillId="0" borderId="21" xfId="0" applyFont="1" applyBorder="1" applyAlignment="1">
      <alignment horizontal="left" vertical="center" wrapText="1"/>
    </xf>
    <xf numFmtId="0" fontId="42" fillId="0" borderId="19" xfId="0" applyFont="1" applyBorder="1" applyAlignment="1">
      <alignment horizontal="left" vertical="center" wrapText="1"/>
    </xf>
    <xf numFmtId="0" fontId="42" fillId="0" borderId="20" xfId="0" applyFont="1" applyBorder="1" applyAlignment="1">
      <alignment horizontal="left" vertical="center" wrapText="1"/>
    </xf>
    <xf numFmtId="0" fontId="37" fillId="7" borderId="35" xfId="0" applyFont="1" applyFill="1" applyBorder="1" applyAlignment="1">
      <alignment horizontal="center" vertical="center" wrapText="1"/>
    </xf>
    <xf numFmtId="0" fontId="37" fillId="7" borderId="36" xfId="0" applyFont="1" applyFill="1" applyBorder="1" applyAlignment="1">
      <alignment horizontal="center" vertical="center" wrapText="1"/>
    </xf>
    <xf numFmtId="0" fontId="37" fillId="7" borderId="39" xfId="0" applyFont="1" applyFill="1" applyBorder="1" applyAlignment="1">
      <alignment horizontal="center" vertical="center"/>
    </xf>
    <xf numFmtId="0" fontId="37" fillId="7" borderId="40" xfId="0" applyFont="1" applyFill="1" applyBorder="1" applyAlignment="1">
      <alignment horizontal="center"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0" fontId="10" fillId="7" borderId="4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6" borderId="42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5" fillId="6" borderId="43" xfId="0" applyFont="1" applyFill="1" applyBorder="1" applyAlignment="1">
      <alignment horizontal="center" vertical="center" wrapText="1"/>
    </xf>
    <xf numFmtId="0" fontId="5" fillId="6" borderId="44" xfId="0" applyFont="1" applyFill="1" applyBorder="1" applyAlignment="1">
      <alignment horizontal="center" vertical="center" wrapText="1"/>
    </xf>
    <xf numFmtId="0" fontId="5" fillId="6" borderId="45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40" fillId="6" borderId="7" xfId="1" applyFont="1" applyFill="1" applyBorder="1" applyAlignment="1" applyProtection="1">
      <alignment horizontal="center" vertical="center"/>
    </xf>
    <xf numFmtId="0" fontId="40" fillId="6" borderId="46" xfId="1" applyFont="1" applyFill="1" applyBorder="1" applyAlignment="1" applyProtection="1">
      <alignment horizontal="center" vertical="center"/>
    </xf>
    <xf numFmtId="0" fontId="40" fillId="6" borderId="47" xfId="1" applyFont="1" applyFill="1" applyBorder="1" applyAlignment="1" applyProtection="1">
      <alignment horizontal="center" vertical="center"/>
    </xf>
    <xf numFmtId="0" fontId="38" fillId="4" borderId="2" xfId="0" applyFont="1" applyFill="1" applyBorder="1" applyAlignment="1">
      <alignment horizontal="center" vertical="center" wrapText="1"/>
    </xf>
    <xf numFmtId="164" fontId="39" fillId="4" borderId="0" xfId="0" applyNumberFormat="1" applyFont="1" applyFill="1" applyBorder="1" applyAlignment="1">
      <alignment horizontal="center" vertical="top" wrapText="1"/>
    </xf>
    <xf numFmtId="0" fontId="21" fillId="5" borderId="28" xfId="0" applyFont="1" applyFill="1" applyBorder="1" applyAlignment="1">
      <alignment horizontal="center" vertical="center" wrapText="1"/>
    </xf>
    <xf numFmtId="0" fontId="21" fillId="5" borderId="29" xfId="0" applyFont="1" applyFill="1" applyBorder="1" applyAlignment="1">
      <alignment horizontal="center" vertical="center" wrapText="1"/>
    </xf>
    <xf numFmtId="0" fontId="21" fillId="5" borderId="49" xfId="0" applyFont="1" applyFill="1" applyBorder="1" applyAlignment="1">
      <alignment horizontal="center" vertical="center" wrapText="1"/>
    </xf>
    <xf numFmtId="0" fontId="21" fillId="5" borderId="50" xfId="0" applyFont="1" applyFill="1" applyBorder="1" applyAlignment="1">
      <alignment horizontal="center" vertical="center" wrapText="1"/>
    </xf>
    <xf numFmtId="166" fontId="21" fillId="5" borderId="26" xfId="0" applyNumberFormat="1" applyFont="1" applyFill="1" applyBorder="1" applyAlignment="1">
      <alignment horizontal="right" vertical="center" indent="2"/>
    </xf>
    <xf numFmtId="166" fontId="21" fillId="5" borderId="51" xfId="0" applyNumberFormat="1" applyFont="1" applyFill="1" applyBorder="1" applyAlignment="1">
      <alignment horizontal="right" vertical="center" indent="2"/>
    </xf>
    <xf numFmtId="0" fontId="35" fillId="0" borderId="0" xfId="0" applyFont="1" applyAlignment="1">
      <alignment horizontal="left"/>
    </xf>
    <xf numFmtId="0" fontId="45" fillId="0" borderId="0" xfId="4"/>
  </cellXfs>
  <cellStyles count="5">
    <cellStyle name="20% - Accent3" xfId="1" builtinId="38"/>
    <cellStyle name="Hyperlink" xfId="4" builtinId="8"/>
    <cellStyle name="Input" xfId="2" builtinId="20"/>
    <cellStyle name="Normal" xfId="0" builtinId="0"/>
    <cellStyle name="Normal 2" xfId="3" xr:uid="{00000000-0005-0000-0000-000002000000}"/>
  </cellStyles>
  <dxfs count="10">
    <dxf>
      <font>
        <color theme="5" tint="-0.24994659260841701"/>
        <name val="Cambria"/>
        <scheme val="none"/>
      </font>
      <fill>
        <patternFill>
          <bgColor theme="5" tint="0.79998168889431442"/>
        </patternFill>
      </fill>
    </dxf>
    <dxf>
      <border>
        <bottom style="dashed">
          <color theme="0" tint="-0.499984740745262"/>
        </bottom>
      </border>
    </dxf>
    <dxf>
      <border>
        <bottom style="thin">
          <color theme="0" tint="-0.499984740745262"/>
        </bottom>
      </border>
    </dxf>
    <dxf>
      <font>
        <color rgb="FFFF0000"/>
      </font>
    </dxf>
    <dxf>
      <fill>
        <patternFill>
          <bgColor rgb="FFE6E6DC"/>
        </patternFill>
      </fill>
      <border>
        <bottom style="thin">
          <color theme="0" tint="-0.499984740745262"/>
        </bottom>
      </border>
    </dxf>
    <dxf>
      <fill>
        <patternFill>
          <bgColor rgb="FFE6E6DC"/>
        </patternFill>
      </fill>
    </dxf>
    <dxf>
      <font>
        <color theme="0"/>
      </font>
      <fill>
        <patternFill patternType="solid">
          <fgColor indexed="64"/>
          <bgColor indexed="9"/>
        </patternFill>
      </fill>
    </dxf>
    <dxf>
      <fill>
        <patternFill>
          <bgColor rgb="FFE6E6DC"/>
        </patternFill>
      </fill>
      <border>
        <bottom style="thin">
          <color theme="0" tint="-0.499984740745262"/>
        </bottom>
      </border>
    </dxf>
    <dxf>
      <fill>
        <patternFill>
          <bgColor rgb="FFE6E6DC"/>
        </patternFill>
      </fill>
    </dxf>
    <dxf>
      <font>
        <color theme="0"/>
      </font>
      <fill>
        <patternFill patternType="solid">
          <fgColor indexed="64"/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zd.gov.lv/lv/pakalpojumi/BKU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2"/>
  <sheetViews>
    <sheetView tabSelected="1" topLeftCell="A4" zoomScale="90" zoomScaleNormal="90" workbookViewId="0">
      <selection activeCell="I30" sqref="I30"/>
    </sheetView>
  </sheetViews>
  <sheetFormatPr defaultRowHeight="15" x14ac:dyDescent="0.25"/>
  <cols>
    <col min="1" max="1" width="2.7109375" customWidth="1"/>
    <col min="2" max="2" width="3.7109375" customWidth="1"/>
    <col min="3" max="3" width="15.42578125" customWidth="1"/>
    <col min="4" max="4" width="15.7109375" customWidth="1"/>
    <col min="5" max="5" width="17.5703125" customWidth="1"/>
    <col min="6" max="7" width="2.85546875" customWidth="1"/>
    <col min="8" max="8" width="7" style="17" customWidth="1"/>
    <col min="9" max="9" width="64.140625" style="17" customWidth="1"/>
    <col min="10" max="10" width="13" style="17" customWidth="1"/>
    <col min="11" max="11" width="8.42578125" customWidth="1"/>
    <col min="12" max="12" width="7.5703125" hidden="1" customWidth="1"/>
    <col min="13" max="13" width="11.85546875" hidden="1" customWidth="1"/>
    <col min="14" max="14" width="10.5703125" hidden="1" customWidth="1"/>
    <col min="15" max="15" width="2.85546875" hidden="1" customWidth="1"/>
    <col min="16" max="16" width="13.140625" hidden="1" customWidth="1"/>
    <col min="17" max="19" width="9.140625" hidden="1" customWidth="1"/>
    <col min="20" max="20" width="9.140625" customWidth="1"/>
    <col min="21" max="22" width="8.85546875" customWidth="1"/>
    <col min="24" max="24" width="7.85546875" customWidth="1"/>
  </cols>
  <sheetData>
    <row r="1" spans="1:34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ht="23.25" x14ac:dyDescent="0.35">
      <c r="A2" s="3"/>
      <c r="B2" s="8"/>
      <c r="C2" s="1" t="s">
        <v>157</v>
      </c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s="11" customFormat="1" ht="15.75" thickBot="1" x14ac:dyDescent="0.3">
      <c r="A3" s="10"/>
      <c r="B3" s="9"/>
      <c r="C3" s="10"/>
      <c r="D3" s="10"/>
      <c r="E3" s="10"/>
      <c r="F3" s="10"/>
      <c r="G3" s="10"/>
      <c r="H3" s="10"/>
      <c r="I3" s="10"/>
      <c r="J3" s="10"/>
      <c r="K3" s="3"/>
      <c r="L3" s="3"/>
      <c r="M3" s="3"/>
      <c r="N3" s="3"/>
      <c r="O3" s="3"/>
      <c r="P3" s="40"/>
      <c r="Q3" s="40"/>
      <c r="R3" s="40"/>
      <c r="S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4" ht="52.15" customHeight="1" x14ac:dyDescent="0.25">
      <c r="A4" s="8"/>
      <c r="B4" s="8"/>
      <c r="C4" s="114" t="s">
        <v>0</v>
      </c>
      <c r="D4" s="114"/>
      <c r="E4" s="114"/>
      <c r="F4" s="38"/>
      <c r="G4" s="4"/>
      <c r="H4" s="126" t="s">
        <v>1</v>
      </c>
      <c r="I4" s="126"/>
      <c r="J4" s="126"/>
      <c r="K4" s="41"/>
      <c r="L4" s="42" t="s">
        <v>2</v>
      </c>
      <c r="M4" s="43" t="s">
        <v>3</v>
      </c>
      <c r="N4" s="44"/>
      <c r="O4" s="45"/>
      <c r="P4" s="46"/>
      <c r="Q4" s="47" t="s">
        <v>4</v>
      </c>
      <c r="R4" s="48" t="s">
        <v>5</v>
      </c>
      <c r="S4" s="11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s="11" customFormat="1" ht="15.75" thickBot="1" x14ac:dyDescent="0.3">
      <c r="A5" s="41"/>
      <c r="B5" s="60"/>
      <c r="C5" s="41"/>
      <c r="D5" s="41"/>
      <c r="E5" s="61"/>
      <c r="F5" s="41"/>
      <c r="G5" s="41"/>
      <c r="H5" s="62"/>
      <c r="I5" s="62"/>
      <c r="J5" s="62"/>
      <c r="K5" s="63"/>
      <c r="S5" s="64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 ht="25.5" x14ac:dyDescent="0.25">
      <c r="A6" s="4"/>
      <c r="B6" s="3"/>
      <c r="C6" s="39" t="s">
        <v>6</v>
      </c>
      <c r="D6" s="5"/>
      <c r="E6" s="6"/>
      <c r="F6" s="4"/>
      <c r="G6" s="4"/>
      <c r="H6" s="67" t="s">
        <v>152</v>
      </c>
      <c r="I6" s="25" t="s">
        <v>7</v>
      </c>
      <c r="J6" s="26" t="s">
        <v>8</v>
      </c>
      <c r="K6" s="4"/>
      <c r="L6" s="81" t="s">
        <v>24</v>
      </c>
      <c r="M6" s="94" t="s">
        <v>144</v>
      </c>
      <c r="N6" s="95"/>
      <c r="O6" s="95"/>
      <c r="P6" s="96"/>
      <c r="Q6" s="82">
        <v>52.71</v>
      </c>
      <c r="R6" s="50">
        <f>IF(E7&gt;=1,E7,0)*Q6</f>
        <v>0</v>
      </c>
      <c r="S6" s="49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x14ac:dyDescent="0.25">
      <c r="A7" s="7"/>
      <c r="B7" s="7"/>
      <c r="C7" s="88" t="s">
        <v>10</v>
      </c>
      <c r="D7" s="89"/>
      <c r="E7" s="36"/>
      <c r="F7" s="7"/>
      <c r="G7" s="7"/>
      <c r="H7" s="22" t="s">
        <v>11</v>
      </c>
      <c r="I7" s="20" t="s">
        <v>12</v>
      </c>
      <c r="J7" s="27"/>
      <c r="K7" s="4"/>
      <c r="L7" s="84" t="s">
        <v>13</v>
      </c>
      <c r="M7" s="80" t="s">
        <v>14</v>
      </c>
      <c r="N7" s="85"/>
      <c r="O7" s="86"/>
      <c r="P7" s="87"/>
      <c r="Q7" s="82">
        <v>12.05</v>
      </c>
      <c r="R7" s="50">
        <f>SUMIF($M$17:$M$121,Q7,$N$17:$N$121)</f>
        <v>0</v>
      </c>
      <c r="S7" s="49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 ht="15.75" thickBot="1" x14ac:dyDescent="0.3">
      <c r="A8" s="7"/>
      <c r="B8" s="7"/>
      <c r="C8" s="90" t="s">
        <v>15</v>
      </c>
      <c r="D8" s="91"/>
      <c r="E8" s="37"/>
      <c r="F8" s="7"/>
      <c r="G8" s="7"/>
      <c r="H8" s="23" t="s">
        <v>9</v>
      </c>
      <c r="I8" s="18" t="s">
        <v>147</v>
      </c>
      <c r="J8" s="28">
        <f>IF(E7&gt;=1,1,0)*E7*Q6</f>
        <v>0</v>
      </c>
      <c r="K8" s="7"/>
      <c r="L8" s="84" t="s">
        <v>16</v>
      </c>
      <c r="M8" s="80" t="s">
        <v>143</v>
      </c>
      <c r="N8" s="85"/>
      <c r="O8" s="86"/>
      <c r="P8" s="87"/>
      <c r="Q8" s="82">
        <v>2.62</v>
      </c>
      <c r="R8" s="50">
        <f>SUMIF($M$17:$M$121,Q8,$N$17:$N$121)</f>
        <v>0</v>
      </c>
      <c r="S8" s="49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 x14ac:dyDescent="0.25">
      <c r="A9" s="7"/>
      <c r="B9" s="12"/>
      <c r="C9" s="31"/>
      <c r="D9" s="31"/>
      <c r="E9" s="12"/>
      <c r="F9" s="7"/>
      <c r="G9" s="7"/>
      <c r="H9" s="24" t="s">
        <v>17</v>
      </c>
      <c r="I9" s="19" t="s">
        <v>18</v>
      </c>
      <c r="J9" s="28">
        <f>SUM(N17:N121)*J14</f>
        <v>0</v>
      </c>
      <c r="K9" s="7"/>
      <c r="L9" s="84" t="s">
        <v>19</v>
      </c>
      <c r="M9" s="80" t="s">
        <v>20</v>
      </c>
      <c r="N9" s="85"/>
      <c r="O9" s="86"/>
      <c r="P9" s="87"/>
      <c r="Q9" s="82">
        <v>607.84</v>
      </c>
      <c r="R9" s="50">
        <f>SUMIF($M$17:$M$121,Q9,$N$17:$N$121)</f>
        <v>0</v>
      </c>
      <c r="S9" s="51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 ht="14.45" customHeight="1" x14ac:dyDescent="0.25">
      <c r="A10" s="7"/>
      <c r="B10" s="7"/>
      <c r="C10" s="7"/>
      <c r="D10" s="127" t="s">
        <v>21</v>
      </c>
      <c r="E10" s="127"/>
      <c r="F10" s="7"/>
      <c r="G10" s="7"/>
      <c r="H10" s="22" t="s">
        <v>22</v>
      </c>
      <c r="I10" s="20" t="s">
        <v>23</v>
      </c>
      <c r="J10" s="27"/>
      <c r="K10" s="7"/>
      <c r="L10" s="81" t="s">
        <v>153</v>
      </c>
      <c r="M10" s="103" t="s">
        <v>142</v>
      </c>
      <c r="N10" s="104"/>
      <c r="O10" s="104"/>
      <c r="P10" s="105"/>
      <c r="Q10" s="79">
        <v>29.37</v>
      </c>
      <c r="R10" s="50">
        <f>IF(E7&gt;=1,1,0)*Q10*E7</f>
        <v>0</v>
      </c>
      <c r="S10" s="51">
        <f>IF(OR(P18,P21,P24)&gt;1,Q10)</f>
        <v>29.37</v>
      </c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x14ac:dyDescent="0.25">
      <c r="A11" s="7"/>
      <c r="B11" s="7"/>
      <c r="C11" s="7"/>
      <c r="D11" s="127"/>
      <c r="E11" s="127"/>
      <c r="F11" s="7"/>
      <c r="G11" s="7"/>
      <c r="H11" s="23" t="s">
        <v>24</v>
      </c>
      <c r="I11" s="19" t="s">
        <v>156</v>
      </c>
      <c r="J11" s="28">
        <f>P18*Q12</f>
        <v>0</v>
      </c>
      <c r="K11" s="7"/>
      <c r="L11" s="81"/>
      <c r="M11" s="110" t="s">
        <v>149</v>
      </c>
      <c r="N11" s="111"/>
      <c r="O11" s="111"/>
      <c r="P11" s="112"/>
      <c r="Q11" s="82"/>
      <c r="R11" s="50"/>
      <c r="S11" s="5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 ht="14.45" customHeight="1" x14ac:dyDescent="0.25">
      <c r="A12" s="7"/>
      <c r="B12" s="12"/>
      <c r="C12" s="115" t="s">
        <v>154</v>
      </c>
      <c r="D12" s="115"/>
      <c r="E12" s="115"/>
      <c r="F12" s="7"/>
      <c r="G12" s="7"/>
      <c r="H12" s="23"/>
      <c r="I12" s="19"/>
      <c r="J12" s="28">
        <f>P21*Q13</f>
        <v>0</v>
      </c>
      <c r="K12" s="7"/>
      <c r="L12" s="81" t="s">
        <v>148</v>
      </c>
      <c r="M12" s="97" t="s">
        <v>150</v>
      </c>
      <c r="N12" s="98"/>
      <c r="O12" s="98"/>
      <c r="P12" s="99"/>
      <c r="Q12" s="79">
        <v>65.05</v>
      </c>
      <c r="R12" s="50">
        <f>P18*Q12</f>
        <v>0</v>
      </c>
      <c r="S12" s="5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s="14" customFormat="1" ht="15.75" thickBot="1" x14ac:dyDescent="0.3">
      <c r="A13" s="7"/>
      <c r="B13" s="12"/>
      <c r="C13" s="116"/>
      <c r="D13" s="116"/>
      <c r="E13" s="116"/>
      <c r="F13" s="7"/>
      <c r="G13" s="15"/>
      <c r="H13" s="22" t="s">
        <v>27</v>
      </c>
      <c r="I13" s="20" t="s">
        <v>28</v>
      </c>
      <c r="J13" s="28">
        <f>IF(E7&gt;=1,1,0)*Q10*E7</f>
        <v>0</v>
      </c>
      <c r="K13" s="70"/>
      <c r="L13" s="81" t="s">
        <v>148</v>
      </c>
      <c r="M13" s="100" t="s">
        <v>151</v>
      </c>
      <c r="N13" s="101"/>
      <c r="O13" s="101"/>
      <c r="P13" s="102"/>
      <c r="Q13" s="83">
        <v>65.05</v>
      </c>
      <c r="R13" s="52">
        <f>P21*Q13</f>
        <v>0</v>
      </c>
      <c r="S13" s="51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x14ac:dyDescent="0.25">
      <c r="A14" s="15"/>
      <c r="B14" s="16"/>
      <c r="C14" s="117" t="s">
        <v>25</v>
      </c>
      <c r="D14" s="118"/>
      <c r="E14" s="123" t="s">
        <v>26</v>
      </c>
      <c r="F14" s="7"/>
      <c r="G14" s="7"/>
      <c r="H14" s="71" t="s">
        <v>29</v>
      </c>
      <c r="I14" s="72"/>
      <c r="J14" s="68">
        <v>1</v>
      </c>
      <c r="K14" s="15"/>
      <c r="L14" s="53"/>
      <c r="M14" s="54"/>
      <c r="N14" s="55"/>
      <c r="O14" s="56"/>
      <c r="P14" s="56"/>
      <c r="Q14" s="57"/>
      <c r="R14" s="58">
        <f>SUM(R6:R13)</f>
        <v>0</v>
      </c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s="34" customFormat="1" ht="15.75" thickBot="1" x14ac:dyDescent="0.3">
      <c r="A15" s="7"/>
      <c r="B15" s="12"/>
      <c r="C15" s="119"/>
      <c r="D15" s="120"/>
      <c r="E15" s="124"/>
      <c r="F15" s="15"/>
      <c r="G15" s="32"/>
      <c r="H15" s="73"/>
      <c r="I15" s="74"/>
      <c r="J15" s="69"/>
      <c r="K15" s="32"/>
      <c r="L15"/>
      <c r="M15" s="106" t="s">
        <v>30</v>
      </c>
      <c r="N15" s="108" t="s">
        <v>4</v>
      </c>
      <c r="O15"/>
      <c r="P15"/>
      <c r="Q15"/>
      <c r="R15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x14ac:dyDescent="0.25">
      <c r="A16" s="32"/>
      <c r="B16" s="33"/>
      <c r="C16" s="121"/>
      <c r="D16" s="122"/>
      <c r="E16" s="125"/>
      <c r="F16" s="32"/>
      <c r="G16" s="7"/>
      <c r="H16" s="128" t="s">
        <v>32</v>
      </c>
      <c r="I16" s="129"/>
      <c r="J16" s="132">
        <f>(J8+J9+J11+J12+J13)*J14</f>
        <v>0</v>
      </c>
      <c r="K16" s="12"/>
      <c r="M16" s="107"/>
      <c r="N16" s="109"/>
      <c r="O16" s="7"/>
      <c r="P16" s="113" t="s">
        <v>155</v>
      </c>
      <c r="R16" s="34"/>
      <c r="S16" s="34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 ht="15.75" thickBot="1" x14ac:dyDescent="0.3">
      <c r="A17" s="7"/>
      <c r="B17" s="12"/>
      <c r="C17" s="13"/>
      <c r="D17" s="13" t="s">
        <v>31</v>
      </c>
      <c r="E17" s="35"/>
      <c r="F17" s="12"/>
      <c r="G17" s="7"/>
      <c r="H17" s="130"/>
      <c r="I17" s="131"/>
      <c r="J17" s="133"/>
      <c r="K17" s="12"/>
      <c r="L17" s="34"/>
      <c r="M17" s="59">
        <f t="shared" ref="M17:M48" si="0">IF(ISBLANK(E17),0,IF(E17&lt;=4.6,$Q$7,IF(E17&gt;232,$Q$9,$Q$8)))</f>
        <v>0</v>
      </c>
      <c r="N17" s="59">
        <f t="shared" ref="N17:N48" si="1">IF(OR(M17=$Q$7,M17=$Q$9),M17,M17*E17)</f>
        <v>0</v>
      </c>
      <c r="O17" s="32"/>
      <c r="P17" s="93"/>
      <c r="Q17" s="34"/>
      <c r="R17" s="34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1:34" s="8" customFormat="1" x14ac:dyDescent="0.25">
      <c r="A18" s="7"/>
      <c r="B18" s="12"/>
      <c r="C18" s="13"/>
      <c r="D18" s="13" t="s">
        <v>33</v>
      </c>
      <c r="E18" s="35"/>
      <c r="F18" s="12"/>
      <c r="G18" s="7"/>
      <c r="H18" s="7"/>
      <c r="I18" s="21"/>
      <c r="J18" s="7"/>
      <c r="K18" s="12"/>
      <c r="L18"/>
      <c r="M18" s="59">
        <f t="shared" si="0"/>
        <v>0</v>
      </c>
      <c r="N18" s="59">
        <f t="shared" si="1"/>
        <v>0</v>
      </c>
      <c r="O18" s="7"/>
      <c r="P18" s="65">
        <f>E7</f>
        <v>0</v>
      </c>
      <c r="Q18"/>
      <c r="R18"/>
      <c r="S18"/>
    </row>
    <row r="19" spans="1:34" s="8" customFormat="1" x14ac:dyDescent="0.25">
      <c r="A19" s="7"/>
      <c r="B19" s="12"/>
      <c r="C19" s="13"/>
      <c r="D19" s="13" t="s">
        <v>34</v>
      </c>
      <c r="E19" s="35"/>
      <c r="F19" s="12"/>
      <c r="G19" s="7"/>
      <c r="H19" s="21" t="s">
        <v>36</v>
      </c>
      <c r="I19" s="7"/>
      <c r="J19" s="7"/>
      <c r="K19" s="12"/>
      <c r="L19"/>
      <c r="M19" s="59">
        <f t="shared" si="0"/>
        <v>0</v>
      </c>
      <c r="N19" s="59">
        <f t="shared" si="1"/>
        <v>0</v>
      </c>
      <c r="O19" s="7"/>
      <c r="P19" s="93"/>
      <c r="Q19"/>
      <c r="R19"/>
    </row>
    <row r="20" spans="1:34" s="8" customFormat="1" x14ac:dyDescent="0.25">
      <c r="A20" s="7"/>
      <c r="B20" s="12"/>
      <c r="C20" s="13"/>
      <c r="D20" s="13" t="s">
        <v>35</v>
      </c>
      <c r="E20" s="35"/>
      <c r="F20" s="12"/>
      <c r="G20" s="7"/>
      <c r="M20" s="59">
        <f t="shared" si="0"/>
        <v>0</v>
      </c>
      <c r="N20" s="59">
        <f t="shared" si="1"/>
        <v>0</v>
      </c>
      <c r="O20" s="7"/>
      <c r="P20" s="93"/>
    </row>
    <row r="21" spans="1:34" s="8" customFormat="1" x14ac:dyDescent="0.25">
      <c r="A21" s="7"/>
      <c r="B21" s="12"/>
      <c r="C21" s="13"/>
      <c r="D21" s="13" t="s">
        <v>37</v>
      </c>
      <c r="E21" s="35"/>
      <c r="F21" s="12"/>
      <c r="G21" s="7"/>
      <c r="H21" s="76" t="s">
        <v>39</v>
      </c>
      <c r="I21" s="75"/>
      <c r="J21" s="7"/>
      <c r="K21" s="12"/>
      <c r="M21" s="59">
        <f t="shared" si="0"/>
        <v>0</v>
      </c>
      <c r="N21" s="59">
        <f t="shared" si="1"/>
        <v>0</v>
      </c>
      <c r="O21" s="7"/>
      <c r="P21" s="65"/>
    </row>
    <row r="22" spans="1:34" s="8" customFormat="1" x14ac:dyDescent="0.25">
      <c r="A22" s="7"/>
      <c r="B22" s="12"/>
      <c r="C22" s="13"/>
      <c r="D22" s="13" t="s">
        <v>38</v>
      </c>
      <c r="E22" s="35"/>
      <c r="F22" s="12"/>
      <c r="G22" s="7"/>
      <c r="H22" s="77" t="s">
        <v>41</v>
      </c>
      <c r="I22" s="75"/>
      <c r="J22" s="7"/>
      <c r="K22" s="12"/>
      <c r="M22" s="59">
        <f t="shared" si="0"/>
        <v>0</v>
      </c>
      <c r="N22" s="59">
        <f t="shared" si="1"/>
        <v>0</v>
      </c>
      <c r="O22" s="7"/>
      <c r="P22" s="93"/>
    </row>
    <row r="23" spans="1:34" s="8" customFormat="1" x14ac:dyDescent="0.25">
      <c r="A23" s="7"/>
      <c r="B23" s="12"/>
      <c r="C23" s="13"/>
      <c r="D23" s="13" t="s">
        <v>40</v>
      </c>
      <c r="E23" s="35"/>
      <c r="F23" s="12"/>
      <c r="G23" s="7"/>
      <c r="H23" s="77" t="s">
        <v>145</v>
      </c>
      <c r="I23" s="7"/>
      <c r="J23" s="7"/>
      <c r="K23" s="12"/>
      <c r="M23" s="59">
        <f t="shared" si="0"/>
        <v>0</v>
      </c>
      <c r="N23" s="59">
        <f t="shared" si="1"/>
        <v>0</v>
      </c>
      <c r="O23" s="7"/>
      <c r="P23" s="93"/>
    </row>
    <row r="24" spans="1:34" s="8" customFormat="1" ht="15.75" thickBot="1" x14ac:dyDescent="0.3">
      <c r="A24" s="7"/>
      <c r="B24" s="12"/>
      <c r="C24" s="13"/>
      <c r="D24" s="13" t="s">
        <v>42</v>
      </c>
      <c r="E24" s="35"/>
      <c r="F24" s="7"/>
      <c r="G24" s="7"/>
      <c r="H24" s="78" t="s">
        <v>44</v>
      </c>
      <c r="I24" s="7"/>
      <c r="J24" s="7"/>
      <c r="K24" s="7"/>
      <c r="M24" s="59">
        <f t="shared" si="0"/>
        <v>0</v>
      </c>
      <c r="N24" s="59">
        <f t="shared" si="1"/>
        <v>0</v>
      </c>
      <c r="O24" s="7"/>
      <c r="P24" s="66"/>
    </row>
    <row r="25" spans="1:34" s="8" customFormat="1" x14ac:dyDescent="0.25">
      <c r="A25" s="7"/>
      <c r="B25" s="12"/>
      <c r="C25" s="13"/>
      <c r="D25" s="13" t="s">
        <v>43</v>
      </c>
      <c r="E25" s="35"/>
      <c r="F25" s="7"/>
      <c r="G25" s="7"/>
      <c r="H25" s="77" t="s">
        <v>146</v>
      </c>
      <c r="I25" s="75"/>
      <c r="J25" s="7"/>
      <c r="K25" s="7"/>
      <c r="M25" s="59">
        <f t="shared" si="0"/>
        <v>0</v>
      </c>
      <c r="N25" s="59">
        <f t="shared" si="1"/>
        <v>0</v>
      </c>
      <c r="O25" s="7"/>
      <c r="P25" s="29" t="s">
        <v>46</v>
      </c>
    </row>
    <row r="26" spans="1:34" s="8" customFormat="1" x14ac:dyDescent="0.25">
      <c r="A26" s="7"/>
      <c r="B26" s="12"/>
      <c r="C26" s="13"/>
      <c r="D26" s="13" t="s">
        <v>45</v>
      </c>
      <c r="E26" s="35"/>
      <c r="F26" s="7"/>
      <c r="G26" s="7"/>
      <c r="H26" s="7"/>
      <c r="I26" s="75"/>
      <c r="J26" s="7"/>
      <c r="K26" s="7"/>
      <c r="M26" s="59">
        <f t="shared" si="0"/>
        <v>0</v>
      </c>
      <c r="N26" s="59">
        <f t="shared" si="1"/>
        <v>0</v>
      </c>
      <c r="O26" s="7"/>
      <c r="P26" s="30">
        <f>COUNTA(E17:E121)</f>
        <v>0</v>
      </c>
    </row>
    <row r="27" spans="1:34" s="8" customFormat="1" x14ac:dyDescent="0.25">
      <c r="A27" s="7"/>
      <c r="B27" s="12"/>
      <c r="C27" s="13"/>
      <c r="D27" s="13" t="s">
        <v>47</v>
      </c>
      <c r="E27" s="35"/>
      <c r="F27" s="7"/>
      <c r="G27" s="7"/>
      <c r="H27" s="134" t="s">
        <v>159</v>
      </c>
      <c r="I27" s="134"/>
      <c r="J27" s="135" t="s">
        <v>158</v>
      </c>
      <c r="K27" s="7"/>
      <c r="L27" s="7"/>
      <c r="M27" s="59">
        <f t="shared" si="0"/>
        <v>0</v>
      </c>
      <c r="N27" s="59">
        <f t="shared" si="1"/>
        <v>0</v>
      </c>
      <c r="O27" s="7"/>
    </row>
    <row r="28" spans="1:34" s="8" customFormat="1" x14ac:dyDescent="0.25">
      <c r="A28" s="7"/>
      <c r="B28" s="12"/>
      <c r="C28" s="13"/>
      <c r="D28" s="13" t="s">
        <v>48</v>
      </c>
      <c r="E28" s="35"/>
      <c r="F28" s="7"/>
      <c r="G28" s="7"/>
      <c r="H28" s="7"/>
      <c r="I28" s="7"/>
      <c r="J28" s="7"/>
      <c r="K28" s="7"/>
      <c r="L28" s="7"/>
      <c r="M28" s="59">
        <f t="shared" si="0"/>
        <v>0</v>
      </c>
      <c r="N28" s="59">
        <f t="shared" si="1"/>
        <v>0</v>
      </c>
      <c r="O28" s="7"/>
    </row>
    <row r="29" spans="1:34" s="8" customFormat="1" x14ac:dyDescent="0.25">
      <c r="A29" s="7"/>
      <c r="B29" s="12"/>
      <c r="C29" s="13"/>
      <c r="D29" s="13" t="s">
        <v>49</v>
      </c>
      <c r="E29" s="35"/>
      <c r="F29" s="7"/>
      <c r="G29" s="7"/>
      <c r="H29" s="7"/>
      <c r="I29" s="7"/>
      <c r="J29" s="7"/>
      <c r="K29" s="7"/>
      <c r="L29" s="7"/>
      <c r="M29" s="59">
        <f t="shared" si="0"/>
        <v>0</v>
      </c>
      <c r="N29" s="59">
        <f t="shared" si="1"/>
        <v>0</v>
      </c>
      <c r="O29" s="7"/>
    </row>
    <row r="30" spans="1:34" s="8" customFormat="1" x14ac:dyDescent="0.25">
      <c r="A30" s="7"/>
      <c r="B30" s="12"/>
      <c r="C30" s="92"/>
      <c r="D30" s="13" t="s">
        <v>50</v>
      </c>
      <c r="E30" s="35"/>
      <c r="F30" s="7"/>
      <c r="G30" s="7"/>
      <c r="H30" s="7"/>
      <c r="I30" s="7"/>
      <c r="J30" s="7"/>
      <c r="K30" s="7"/>
      <c r="L30" s="7"/>
      <c r="M30" s="59">
        <f t="shared" si="0"/>
        <v>0</v>
      </c>
      <c r="N30" s="59">
        <f t="shared" si="1"/>
        <v>0</v>
      </c>
      <c r="O30" s="7"/>
    </row>
    <row r="31" spans="1:34" s="8" customFormat="1" x14ac:dyDescent="0.25">
      <c r="A31" s="7"/>
      <c r="B31" s="12"/>
      <c r="C31" s="13"/>
      <c r="D31" s="13" t="s">
        <v>51</v>
      </c>
      <c r="E31" s="35"/>
      <c r="F31" s="7"/>
      <c r="G31" s="7"/>
      <c r="H31" s="7"/>
      <c r="I31" s="7"/>
      <c r="J31" s="7"/>
      <c r="K31" s="7"/>
      <c r="L31" s="7"/>
      <c r="M31" s="59">
        <f t="shared" si="0"/>
        <v>0</v>
      </c>
      <c r="N31" s="59">
        <f t="shared" si="1"/>
        <v>0</v>
      </c>
      <c r="O31" s="7"/>
    </row>
    <row r="32" spans="1:34" s="8" customFormat="1" x14ac:dyDescent="0.25">
      <c r="A32" s="7"/>
      <c r="B32" s="12"/>
      <c r="C32" s="13"/>
      <c r="D32" s="13" t="s">
        <v>52</v>
      </c>
      <c r="E32" s="35"/>
      <c r="F32" s="7"/>
      <c r="G32" s="7"/>
      <c r="H32" s="7"/>
      <c r="I32" s="7"/>
      <c r="J32" s="7"/>
      <c r="K32" s="7"/>
      <c r="L32" s="7"/>
      <c r="M32" s="59">
        <f t="shared" si="0"/>
        <v>0</v>
      </c>
      <c r="N32" s="59">
        <f t="shared" si="1"/>
        <v>0</v>
      </c>
      <c r="O32" s="7"/>
    </row>
    <row r="33" spans="1:15" s="8" customFormat="1" x14ac:dyDescent="0.25">
      <c r="A33" s="7"/>
      <c r="B33" s="12"/>
      <c r="C33" s="13"/>
      <c r="D33" s="13" t="s">
        <v>53</v>
      </c>
      <c r="E33" s="35"/>
      <c r="F33" s="7"/>
      <c r="G33" s="7"/>
      <c r="H33" s="7"/>
      <c r="I33" s="7"/>
      <c r="J33" s="7"/>
      <c r="K33" s="7"/>
      <c r="L33" s="7"/>
      <c r="M33" s="59">
        <f t="shared" si="0"/>
        <v>0</v>
      </c>
      <c r="N33" s="59">
        <f t="shared" si="1"/>
        <v>0</v>
      </c>
      <c r="O33" s="7"/>
    </row>
    <row r="34" spans="1:15" s="8" customFormat="1" x14ac:dyDescent="0.25">
      <c r="A34" s="7"/>
      <c r="B34" s="12"/>
      <c r="C34" s="13"/>
      <c r="D34" s="13" t="s">
        <v>54</v>
      </c>
      <c r="E34" s="35"/>
      <c r="F34" s="7"/>
      <c r="G34" s="7"/>
      <c r="H34" s="7"/>
      <c r="I34" s="7"/>
      <c r="J34" s="7"/>
      <c r="K34" s="7"/>
      <c r="L34" s="7"/>
      <c r="M34" s="59">
        <f t="shared" si="0"/>
        <v>0</v>
      </c>
      <c r="N34" s="59">
        <f t="shared" si="1"/>
        <v>0</v>
      </c>
      <c r="O34" s="7"/>
    </row>
    <row r="35" spans="1:15" s="8" customFormat="1" x14ac:dyDescent="0.25">
      <c r="A35" s="7"/>
      <c r="B35" s="12"/>
      <c r="C35" s="13"/>
      <c r="D35" s="13" t="s">
        <v>55</v>
      </c>
      <c r="E35" s="35"/>
      <c r="F35" s="7"/>
      <c r="G35" s="7"/>
      <c r="H35" s="7"/>
      <c r="I35" s="7"/>
      <c r="J35" s="7"/>
      <c r="K35" s="7"/>
      <c r="L35" s="7"/>
      <c r="M35" s="59">
        <f t="shared" si="0"/>
        <v>0</v>
      </c>
      <c r="N35" s="59">
        <f t="shared" si="1"/>
        <v>0</v>
      </c>
      <c r="O35" s="7"/>
    </row>
    <row r="36" spans="1:15" s="8" customFormat="1" x14ac:dyDescent="0.25">
      <c r="A36" s="7"/>
      <c r="B36" s="12"/>
      <c r="C36" s="13"/>
      <c r="D36" s="13" t="s">
        <v>56</v>
      </c>
      <c r="E36" s="35"/>
      <c r="F36" s="7"/>
      <c r="G36" s="7"/>
      <c r="H36" s="7"/>
      <c r="I36" s="7"/>
      <c r="J36" s="7"/>
      <c r="K36" s="7"/>
      <c r="L36" s="7"/>
      <c r="M36" s="59">
        <f t="shared" si="0"/>
        <v>0</v>
      </c>
      <c r="N36" s="59">
        <f t="shared" si="1"/>
        <v>0</v>
      </c>
      <c r="O36" s="7"/>
    </row>
    <row r="37" spans="1:15" s="8" customFormat="1" x14ac:dyDescent="0.25">
      <c r="A37" s="7"/>
      <c r="B37" s="12"/>
      <c r="C37" s="13"/>
      <c r="D37" s="13" t="s">
        <v>57</v>
      </c>
      <c r="E37" s="35"/>
      <c r="F37" s="7"/>
      <c r="G37" s="7"/>
      <c r="H37" s="7"/>
      <c r="I37" s="7"/>
      <c r="J37" s="7"/>
      <c r="K37" s="7"/>
      <c r="L37" s="7"/>
      <c r="M37" s="59">
        <f t="shared" si="0"/>
        <v>0</v>
      </c>
      <c r="N37" s="59">
        <f t="shared" si="1"/>
        <v>0</v>
      </c>
      <c r="O37" s="7"/>
    </row>
    <row r="38" spans="1:15" s="8" customFormat="1" x14ac:dyDescent="0.25">
      <c r="A38" s="7"/>
      <c r="B38" s="12"/>
      <c r="C38" s="13"/>
      <c r="D38" s="13" t="s">
        <v>58</v>
      </c>
      <c r="E38" s="35"/>
      <c r="F38" s="7"/>
      <c r="G38" s="7"/>
      <c r="H38" s="7"/>
      <c r="I38" s="7"/>
      <c r="J38" s="7"/>
      <c r="K38" s="7"/>
      <c r="L38" s="7"/>
      <c r="M38" s="59">
        <f t="shared" si="0"/>
        <v>0</v>
      </c>
      <c r="N38" s="59">
        <f t="shared" si="1"/>
        <v>0</v>
      </c>
      <c r="O38" s="7"/>
    </row>
    <row r="39" spans="1:15" s="8" customFormat="1" x14ac:dyDescent="0.25">
      <c r="A39" s="7"/>
      <c r="B39" s="12"/>
      <c r="C39" s="13"/>
      <c r="D39" s="13" t="s">
        <v>59</v>
      </c>
      <c r="E39" s="35"/>
      <c r="F39" s="7"/>
      <c r="G39" s="7"/>
      <c r="H39" s="7"/>
      <c r="I39" s="7"/>
      <c r="J39" s="7"/>
      <c r="K39" s="7"/>
      <c r="L39" s="7"/>
      <c r="M39" s="59">
        <f t="shared" si="0"/>
        <v>0</v>
      </c>
      <c r="N39" s="59">
        <f t="shared" si="1"/>
        <v>0</v>
      </c>
      <c r="O39" s="7"/>
    </row>
    <row r="40" spans="1:15" s="8" customFormat="1" x14ac:dyDescent="0.25">
      <c r="A40" s="7"/>
      <c r="C40" s="13"/>
      <c r="D40" s="13" t="s">
        <v>60</v>
      </c>
      <c r="E40" s="35"/>
      <c r="F40" s="7"/>
      <c r="G40" s="7"/>
      <c r="H40" s="7"/>
      <c r="I40" s="7"/>
      <c r="J40" s="7"/>
      <c r="K40" s="7"/>
      <c r="L40" s="7"/>
      <c r="M40" s="59">
        <f t="shared" si="0"/>
        <v>0</v>
      </c>
      <c r="N40" s="59">
        <f t="shared" si="1"/>
        <v>0</v>
      </c>
      <c r="O40" s="7"/>
    </row>
    <row r="41" spans="1:15" s="8" customFormat="1" x14ac:dyDescent="0.25">
      <c r="A41" s="7"/>
      <c r="C41" s="13"/>
      <c r="D41" s="13" t="s">
        <v>61</v>
      </c>
      <c r="E41" s="35"/>
      <c r="F41" s="7"/>
      <c r="G41" s="7"/>
      <c r="H41" s="7"/>
      <c r="I41" s="7"/>
      <c r="J41" s="7"/>
      <c r="K41" s="7"/>
      <c r="L41" s="7"/>
      <c r="M41" s="59">
        <f t="shared" si="0"/>
        <v>0</v>
      </c>
      <c r="N41" s="59">
        <f t="shared" si="1"/>
        <v>0</v>
      </c>
      <c r="O41" s="7"/>
    </row>
    <row r="42" spans="1:15" s="8" customFormat="1" x14ac:dyDescent="0.25">
      <c r="A42" s="7"/>
      <c r="C42" s="13"/>
      <c r="D42" s="13" t="s">
        <v>62</v>
      </c>
      <c r="E42" s="35"/>
      <c r="F42" s="7"/>
      <c r="G42" s="7"/>
      <c r="H42" s="7"/>
      <c r="I42" s="7"/>
      <c r="J42" s="7"/>
      <c r="K42" s="7"/>
      <c r="L42" s="7"/>
      <c r="M42" s="59">
        <f t="shared" si="0"/>
        <v>0</v>
      </c>
      <c r="N42" s="59">
        <f t="shared" si="1"/>
        <v>0</v>
      </c>
      <c r="O42" s="7"/>
    </row>
    <row r="43" spans="1:15" s="8" customFormat="1" x14ac:dyDescent="0.25">
      <c r="A43" s="7"/>
      <c r="C43" s="13"/>
      <c r="D43" s="13" t="s">
        <v>63</v>
      </c>
      <c r="E43" s="35"/>
      <c r="F43" s="7"/>
      <c r="G43" s="7"/>
      <c r="H43" s="7"/>
      <c r="I43" s="7"/>
      <c r="J43" s="7"/>
      <c r="K43" s="7"/>
      <c r="L43" s="7"/>
      <c r="M43" s="59">
        <f t="shared" si="0"/>
        <v>0</v>
      </c>
      <c r="N43" s="59">
        <f t="shared" si="1"/>
        <v>0</v>
      </c>
      <c r="O43" s="7"/>
    </row>
    <row r="44" spans="1:15" s="8" customFormat="1" x14ac:dyDescent="0.25">
      <c r="A44" s="7"/>
      <c r="C44" s="13"/>
      <c r="D44" s="13" t="s">
        <v>64</v>
      </c>
      <c r="E44" s="35"/>
      <c r="F44" s="7"/>
      <c r="G44" s="7"/>
      <c r="H44" s="7"/>
      <c r="I44" s="7"/>
      <c r="J44" s="7"/>
      <c r="K44" s="7"/>
      <c r="L44" s="7"/>
      <c r="M44" s="59">
        <f t="shared" si="0"/>
        <v>0</v>
      </c>
      <c r="N44" s="59">
        <f t="shared" si="1"/>
        <v>0</v>
      </c>
      <c r="O44" s="7"/>
    </row>
    <row r="45" spans="1:15" s="8" customFormat="1" x14ac:dyDescent="0.25">
      <c r="A45" s="7"/>
      <c r="C45" s="13"/>
      <c r="D45" s="13" t="s">
        <v>65</v>
      </c>
      <c r="E45" s="35"/>
      <c r="F45" s="7"/>
      <c r="G45" s="7"/>
      <c r="H45" s="7"/>
      <c r="I45" s="7"/>
      <c r="J45" s="7"/>
      <c r="K45" s="7"/>
      <c r="L45" s="7"/>
      <c r="M45" s="59">
        <f t="shared" si="0"/>
        <v>0</v>
      </c>
      <c r="N45" s="59">
        <f t="shared" si="1"/>
        <v>0</v>
      </c>
      <c r="O45" s="7"/>
    </row>
    <row r="46" spans="1:15" s="8" customFormat="1" x14ac:dyDescent="0.25">
      <c r="A46" s="7"/>
      <c r="C46" s="13"/>
      <c r="D46" s="13" t="s">
        <v>66</v>
      </c>
      <c r="E46" s="35"/>
      <c r="F46" s="7"/>
      <c r="G46" s="7"/>
      <c r="H46" s="7"/>
      <c r="I46" s="7"/>
      <c r="J46" s="7"/>
      <c r="K46" s="7"/>
      <c r="L46" s="7"/>
      <c r="M46" s="59">
        <f t="shared" si="0"/>
        <v>0</v>
      </c>
      <c r="N46" s="59">
        <f t="shared" si="1"/>
        <v>0</v>
      </c>
      <c r="O46" s="7"/>
    </row>
    <row r="47" spans="1:15" s="8" customFormat="1" x14ac:dyDescent="0.25">
      <c r="A47" s="7"/>
      <c r="C47" s="13"/>
      <c r="D47" s="13" t="s">
        <v>67</v>
      </c>
      <c r="E47" s="35"/>
      <c r="F47" s="7"/>
      <c r="G47" s="7"/>
      <c r="H47" s="7"/>
      <c r="I47" s="7"/>
      <c r="J47" s="7"/>
      <c r="K47" s="7"/>
      <c r="L47" s="7"/>
      <c r="M47" s="59">
        <f t="shared" si="0"/>
        <v>0</v>
      </c>
      <c r="N47" s="59">
        <f t="shared" si="1"/>
        <v>0</v>
      </c>
      <c r="O47" s="7"/>
    </row>
    <row r="48" spans="1:15" s="8" customFormat="1" x14ac:dyDescent="0.25">
      <c r="A48" s="7"/>
      <c r="C48" s="13"/>
      <c r="D48" s="13" t="s">
        <v>68</v>
      </c>
      <c r="E48" s="35"/>
      <c r="F48" s="7"/>
      <c r="G48" s="7"/>
      <c r="H48" s="7"/>
      <c r="I48" s="7"/>
      <c r="J48" s="7"/>
      <c r="K48" s="7"/>
      <c r="L48" s="7"/>
      <c r="M48" s="59">
        <f t="shared" si="0"/>
        <v>0</v>
      </c>
      <c r="N48" s="59">
        <f t="shared" si="1"/>
        <v>0</v>
      </c>
      <c r="O48" s="7"/>
    </row>
    <row r="49" spans="1:15" s="8" customFormat="1" x14ac:dyDescent="0.25">
      <c r="A49" s="7"/>
      <c r="C49" s="13"/>
      <c r="D49" s="13" t="s">
        <v>69</v>
      </c>
      <c r="E49" s="35"/>
      <c r="F49" s="7"/>
      <c r="G49" s="7"/>
      <c r="H49" s="7"/>
      <c r="I49" s="7"/>
      <c r="J49" s="7"/>
      <c r="K49" s="7"/>
      <c r="L49" s="7"/>
      <c r="M49" s="59">
        <f t="shared" ref="M49:M80" si="2">IF(ISBLANK(E49),0,IF(E49&lt;=4.6,$Q$7,IF(E49&gt;232,$Q$9,$Q$8)))</f>
        <v>0</v>
      </c>
      <c r="N49" s="59">
        <f t="shared" ref="N49:N80" si="3">IF(OR(M49=$Q$7,M49=$Q$9),M49,M49*E49)</f>
        <v>0</v>
      </c>
      <c r="O49" s="7"/>
    </row>
    <row r="50" spans="1:15" s="8" customFormat="1" x14ac:dyDescent="0.25">
      <c r="A50" s="7"/>
      <c r="C50" s="13"/>
      <c r="D50" s="13" t="s">
        <v>70</v>
      </c>
      <c r="E50" s="35"/>
      <c r="F50" s="7"/>
      <c r="G50" s="7"/>
      <c r="H50" s="7"/>
      <c r="I50" s="7"/>
      <c r="J50" s="7"/>
      <c r="K50" s="7"/>
      <c r="L50" s="7"/>
      <c r="M50" s="59">
        <f t="shared" si="2"/>
        <v>0</v>
      </c>
      <c r="N50" s="59">
        <f t="shared" si="3"/>
        <v>0</v>
      </c>
      <c r="O50" s="7"/>
    </row>
    <row r="51" spans="1:15" s="8" customFormat="1" x14ac:dyDescent="0.25">
      <c r="A51" s="7"/>
      <c r="C51" s="13"/>
      <c r="D51" s="13" t="s">
        <v>71</v>
      </c>
      <c r="E51" s="35"/>
      <c r="F51" s="7"/>
      <c r="G51" s="7"/>
      <c r="H51" s="7"/>
      <c r="I51" s="7"/>
      <c r="J51" s="7"/>
      <c r="K51" s="7"/>
      <c r="L51" s="7"/>
      <c r="M51" s="59">
        <f t="shared" si="2"/>
        <v>0</v>
      </c>
      <c r="N51" s="59">
        <f t="shared" si="3"/>
        <v>0</v>
      </c>
      <c r="O51" s="7"/>
    </row>
    <row r="52" spans="1:15" s="8" customFormat="1" x14ac:dyDescent="0.25">
      <c r="A52" s="7"/>
      <c r="C52" s="13"/>
      <c r="D52" s="13" t="s">
        <v>72</v>
      </c>
      <c r="E52" s="35"/>
      <c r="F52" s="7"/>
      <c r="G52" s="7"/>
      <c r="H52" s="7"/>
      <c r="I52" s="7"/>
      <c r="J52" s="7"/>
      <c r="K52" s="7"/>
      <c r="L52" s="7"/>
      <c r="M52" s="59">
        <f t="shared" si="2"/>
        <v>0</v>
      </c>
      <c r="N52" s="59">
        <f t="shared" si="3"/>
        <v>0</v>
      </c>
      <c r="O52" s="7"/>
    </row>
    <row r="53" spans="1:15" s="8" customFormat="1" x14ac:dyDescent="0.25">
      <c r="A53" s="7"/>
      <c r="C53" s="13"/>
      <c r="D53" s="13" t="s">
        <v>73</v>
      </c>
      <c r="E53" s="35"/>
      <c r="F53" s="7"/>
      <c r="G53" s="7"/>
      <c r="H53" s="7"/>
      <c r="I53" s="7"/>
      <c r="J53" s="7"/>
      <c r="K53" s="7"/>
      <c r="L53" s="7"/>
      <c r="M53" s="59">
        <f t="shared" si="2"/>
        <v>0</v>
      </c>
      <c r="N53" s="59">
        <f t="shared" si="3"/>
        <v>0</v>
      </c>
      <c r="O53" s="7"/>
    </row>
    <row r="54" spans="1:15" s="8" customFormat="1" x14ac:dyDescent="0.25">
      <c r="A54" s="7"/>
      <c r="C54" s="13"/>
      <c r="D54" s="13" t="s">
        <v>74</v>
      </c>
      <c r="E54" s="35"/>
      <c r="F54" s="7"/>
      <c r="G54" s="7"/>
      <c r="H54" s="7"/>
      <c r="I54" s="7"/>
      <c r="J54" s="7"/>
      <c r="K54" s="7"/>
      <c r="L54" s="7"/>
      <c r="M54" s="59">
        <f t="shared" si="2"/>
        <v>0</v>
      </c>
      <c r="N54" s="59">
        <f t="shared" si="3"/>
        <v>0</v>
      </c>
      <c r="O54" s="7"/>
    </row>
    <row r="55" spans="1:15" s="8" customFormat="1" x14ac:dyDescent="0.25">
      <c r="A55" s="7"/>
      <c r="C55" s="13"/>
      <c r="D55" s="13" t="s">
        <v>75</v>
      </c>
      <c r="E55" s="35"/>
      <c r="F55" s="7"/>
      <c r="G55" s="7"/>
      <c r="H55" s="7"/>
      <c r="I55" s="7"/>
      <c r="J55" s="7"/>
      <c r="K55" s="7"/>
      <c r="L55" s="7"/>
      <c r="M55" s="59">
        <f t="shared" si="2"/>
        <v>0</v>
      </c>
      <c r="N55" s="59">
        <f t="shared" si="3"/>
        <v>0</v>
      </c>
      <c r="O55" s="7"/>
    </row>
    <row r="56" spans="1:15" s="8" customFormat="1" x14ac:dyDescent="0.25">
      <c r="A56" s="7"/>
      <c r="C56" s="13"/>
      <c r="D56" s="13" t="s">
        <v>76</v>
      </c>
      <c r="E56" s="35"/>
      <c r="F56" s="7"/>
      <c r="G56" s="7"/>
      <c r="H56" s="7"/>
      <c r="I56" s="7"/>
      <c r="J56" s="7"/>
      <c r="K56" s="7"/>
      <c r="L56" s="7"/>
      <c r="M56" s="59">
        <f t="shared" si="2"/>
        <v>0</v>
      </c>
      <c r="N56" s="59">
        <f t="shared" si="3"/>
        <v>0</v>
      </c>
      <c r="O56" s="7"/>
    </row>
    <row r="57" spans="1:15" s="8" customFormat="1" x14ac:dyDescent="0.25">
      <c r="A57" s="7"/>
      <c r="C57" s="13"/>
      <c r="D57" s="13" t="s">
        <v>77</v>
      </c>
      <c r="E57" s="35"/>
      <c r="F57" s="7"/>
      <c r="G57" s="7"/>
      <c r="H57" s="7"/>
      <c r="I57" s="7"/>
      <c r="J57" s="7"/>
      <c r="K57" s="7"/>
      <c r="L57" s="7"/>
      <c r="M57" s="59">
        <f t="shared" si="2"/>
        <v>0</v>
      </c>
      <c r="N57" s="59">
        <f t="shared" si="3"/>
        <v>0</v>
      </c>
      <c r="O57" s="7"/>
    </row>
    <row r="58" spans="1:15" s="8" customFormat="1" x14ac:dyDescent="0.25">
      <c r="A58" s="7"/>
      <c r="C58" s="13"/>
      <c r="D58" s="13" t="s">
        <v>78</v>
      </c>
      <c r="E58" s="35"/>
      <c r="F58" s="7"/>
      <c r="G58" s="7"/>
      <c r="H58" s="7"/>
      <c r="I58" s="7"/>
      <c r="J58" s="7"/>
      <c r="K58" s="7"/>
      <c r="L58" s="7"/>
      <c r="M58" s="59">
        <f t="shared" si="2"/>
        <v>0</v>
      </c>
      <c r="N58" s="59">
        <f t="shared" si="3"/>
        <v>0</v>
      </c>
      <c r="O58" s="7"/>
    </row>
    <row r="59" spans="1:15" s="8" customFormat="1" x14ac:dyDescent="0.25">
      <c r="A59" s="7"/>
      <c r="C59" s="13"/>
      <c r="D59" s="13" t="s">
        <v>79</v>
      </c>
      <c r="E59" s="35"/>
      <c r="F59" s="7"/>
      <c r="G59" s="7"/>
      <c r="H59" s="7"/>
      <c r="I59" s="7"/>
      <c r="J59" s="7"/>
      <c r="K59" s="7"/>
      <c r="L59" s="7"/>
      <c r="M59" s="59">
        <f t="shared" si="2"/>
        <v>0</v>
      </c>
      <c r="N59" s="59">
        <f t="shared" si="3"/>
        <v>0</v>
      </c>
      <c r="O59" s="7"/>
    </row>
    <row r="60" spans="1:15" s="8" customFormat="1" x14ac:dyDescent="0.25">
      <c r="A60" s="7"/>
      <c r="C60" s="13"/>
      <c r="D60" s="13" t="s">
        <v>80</v>
      </c>
      <c r="E60" s="35"/>
      <c r="F60" s="7"/>
      <c r="G60" s="7"/>
      <c r="H60" s="7"/>
      <c r="I60" s="7"/>
      <c r="J60" s="7"/>
      <c r="K60" s="7"/>
      <c r="L60" s="7"/>
      <c r="M60" s="59">
        <f t="shared" si="2"/>
        <v>0</v>
      </c>
      <c r="N60" s="59">
        <f t="shared" si="3"/>
        <v>0</v>
      </c>
      <c r="O60" s="7"/>
    </row>
    <row r="61" spans="1:15" s="8" customFormat="1" x14ac:dyDescent="0.25">
      <c r="A61" s="7"/>
      <c r="C61" s="13"/>
      <c r="D61" s="13" t="s">
        <v>81</v>
      </c>
      <c r="E61" s="35"/>
      <c r="F61" s="7"/>
      <c r="G61" s="7"/>
      <c r="H61" s="7"/>
      <c r="I61" s="7"/>
      <c r="J61" s="7"/>
      <c r="K61" s="7"/>
      <c r="L61" s="7"/>
      <c r="M61" s="59">
        <f t="shared" si="2"/>
        <v>0</v>
      </c>
      <c r="N61" s="59">
        <f t="shared" si="3"/>
        <v>0</v>
      </c>
      <c r="O61" s="7"/>
    </row>
    <row r="62" spans="1:15" s="8" customFormat="1" x14ac:dyDescent="0.25">
      <c r="A62" s="7"/>
      <c r="C62" s="13"/>
      <c r="D62" s="13" t="s">
        <v>82</v>
      </c>
      <c r="E62" s="35"/>
      <c r="F62" s="7"/>
      <c r="G62" s="7"/>
      <c r="H62" s="7"/>
      <c r="I62" s="7"/>
      <c r="J62" s="7"/>
      <c r="K62" s="7"/>
      <c r="L62" s="7"/>
      <c r="M62" s="59">
        <f t="shared" si="2"/>
        <v>0</v>
      </c>
      <c r="N62" s="59">
        <f t="shared" si="3"/>
        <v>0</v>
      </c>
      <c r="O62" s="7"/>
    </row>
    <row r="63" spans="1:15" s="8" customFormat="1" x14ac:dyDescent="0.25">
      <c r="A63" s="7"/>
      <c r="C63" s="13"/>
      <c r="D63" s="13" t="s">
        <v>83</v>
      </c>
      <c r="E63" s="35"/>
      <c r="F63" s="7"/>
      <c r="G63" s="7"/>
      <c r="H63" s="7"/>
      <c r="I63" s="7"/>
      <c r="J63" s="7"/>
      <c r="K63" s="7"/>
      <c r="L63" s="7"/>
      <c r="M63" s="59">
        <f t="shared" si="2"/>
        <v>0</v>
      </c>
      <c r="N63" s="59">
        <f t="shared" si="3"/>
        <v>0</v>
      </c>
      <c r="O63" s="7"/>
    </row>
    <row r="64" spans="1:15" s="8" customFormat="1" x14ac:dyDescent="0.25">
      <c r="A64" s="7"/>
      <c r="C64" s="13"/>
      <c r="D64" s="13" t="s">
        <v>84</v>
      </c>
      <c r="E64" s="35"/>
      <c r="F64" s="7"/>
      <c r="G64" s="7"/>
      <c r="H64" s="7"/>
      <c r="I64" s="7"/>
      <c r="J64" s="7"/>
      <c r="K64" s="7"/>
      <c r="L64" s="7"/>
      <c r="M64" s="59">
        <f t="shared" si="2"/>
        <v>0</v>
      </c>
      <c r="N64" s="59">
        <f t="shared" si="3"/>
        <v>0</v>
      </c>
      <c r="O64" s="7"/>
    </row>
    <row r="65" spans="1:15" s="8" customFormat="1" x14ac:dyDescent="0.25">
      <c r="A65" s="7"/>
      <c r="C65" s="13"/>
      <c r="D65" s="13" t="s">
        <v>85</v>
      </c>
      <c r="E65" s="35"/>
      <c r="F65" s="7"/>
      <c r="G65" s="7"/>
      <c r="H65" s="7"/>
      <c r="I65" s="7"/>
      <c r="J65" s="7"/>
      <c r="K65" s="7"/>
      <c r="L65" s="7"/>
      <c r="M65" s="59">
        <f t="shared" si="2"/>
        <v>0</v>
      </c>
      <c r="N65" s="59">
        <f t="shared" si="3"/>
        <v>0</v>
      </c>
      <c r="O65" s="7"/>
    </row>
    <row r="66" spans="1:15" s="8" customFormat="1" x14ac:dyDescent="0.25">
      <c r="A66" s="7"/>
      <c r="C66" s="13"/>
      <c r="D66" s="13" t="s">
        <v>86</v>
      </c>
      <c r="E66" s="35"/>
      <c r="F66" s="7"/>
      <c r="G66" s="7"/>
      <c r="H66" s="7"/>
      <c r="I66" s="7"/>
      <c r="J66" s="7"/>
      <c r="K66" s="7"/>
      <c r="L66" s="7"/>
      <c r="M66" s="59">
        <f t="shared" si="2"/>
        <v>0</v>
      </c>
      <c r="N66" s="59">
        <f t="shared" si="3"/>
        <v>0</v>
      </c>
      <c r="O66" s="7"/>
    </row>
    <row r="67" spans="1:15" s="8" customFormat="1" x14ac:dyDescent="0.25">
      <c r="A67" s="7"/>
      <c r="C67" s="13"/>
      <c r="D67" s="13" t="s">
        <v>87</v>
      </c>
      <c r="E67" s="35"/>
      <c r="F67" s="7"/>
      <c r="G67" s="7"/>
      <c r="H67" s="7"/>
      <c r="I67" s="7"/>
      <c r="J67" s="7"/>
      <c r="K67" s="7"/>
      <c r="L67" s="7"/>
      <c r="M67" s="59">
        <f t="shared" si="2"/>
        <v>0</v>
      </c>
      <c r="N67" s="59">
        <f t="shared" si="3"/>
        <v>0</v>
      </c>
      <c r="O67" s="7"/>
    </row>
    <row r="68" spans="1:15" s="8" customFormat="1" x14ac:dyDescent="0.25">
      <c r="A68" s="7"/>
      <c r="C68" s="13"/>
      <c r="D68" s="13" t="s">
        <v>88</v>
      </c>
      <c r="E68" s="35"/>
      <c r="F68" s="7"/>
      <c r="G68" s="7"/>
      <c r="H68" s="7"/>
      <c r="I68" s="7"/>
      <c r="J68" s="7"/>
      <c r="K68" s="7"/>
      <c r="L68" s="7"/>
      <c r="M68" s="59">
        <f t="shared" si="2"/>
        <v>0</v>
      </c>
      <c r="N68" s="59">
        <f t="shared" si="3"/>
        <v>0</v>
      </c>
      <c r="O68" s="7"/>
    </row>
    <row r="69" spans="1:15" s="8" customFormat="1" x14ac:dyDescent="0.25">
      <c r="A69" s="7"/>
      <c r="C69" s="13"/>
      <c r="D69" s="13" t="s">
        <v>89</v>
      </c>
      <c r="E69" s="35"/>
      <c r="F69" s="7"/>
      <c r="G69" s="7"/>
      <c r="H69" s="7"/>
      <c r="I69" s="7"/>
      <c r="J69" s="7"/>
      <c r="K69" s="7"/>
      <c r="L69" s="7"/>
      <c r="M69" s="59">
        <f t="shared" si="2"/>
        <v>0</v>
      </c>
      <c r="N69" s="59">
        <f t="shared" si="3"/>
        <v>0</v>
      </c>
      <c r="O69" s="7"/>
    </row>
    <row r="70" spans="1:15" s="8" customFormat="1" x14ac:dyDescent="0.25">
      <c r="A70" s="7"/>
      <c r="C70" s="13"/>
      <c r="D70" s="13" t="s">
        <v>90</v>
      </c>
      <c r="E70" s="35"/>
      <c r="F70" s="7"/>
      <c r="G70" s="7"/>
      <c r="H70" s="7"/>
      <c r="I70" s="7"/>
      <c r="J70" s="7"/>
      <c r="K70" s="7"/>
      <c r="L70" s="7"/>
      <c r="M70" s="59">
        <f t="shared" si="2"/>
        <v>0</v>
      </c>
      <c r="N70" s="59">
        <f t="shared" si="3"/>
        <v>0</v>
      </c>
      <c r="O70" s="7"/>
    </row>
    <row r="71" spans="1:15" s="8" customFormat="1" x14ac:dyDescent="0.25">
      <c r="A71" s="7"/>
      <c r="C71" s="13"/>
      <c r="D71" s="13" t="s">
        <v>91</v>
      </c>
      <c r="E71" s="35"/>
      <c r="F71" s="7"/>
      <c r="G71" s="7"/>
      <c r="H71" s="7"/>
      <c r="I71" s="7"/>
      <c r="J71" s="7"/>
      <c r="K71" s="7"/>
      <c r="L71" s="7"/>
      <c r="M71" s="59">
        <f t="shared" si="2"/>
        <v>0</v>
      </c>
      <c r="N71" s="59">
        <f t="shared" si="3"/>
        <v>0</v>
      </c>
      <c r="O71" s="7"/>
    </row>
    <row r="72" spans="1:15" s="8" customFormat="1" x14ac:dyDescent="0.25">
      <c r="A72" s="7"/>
      <c r="C72" s="13"/>
      <c r="D72" s="13" t="s">
        <v>92</v>
      </c>
      <c r="E72" s="35"/>
      <c r="F72" s="7"/>
      <c r="G72" s="7"/>
      <c r="H72" s="7"/>
      <c r="I72" s="7"/>
      <c r="J72" s="7"/>
      <c r="K72" s="7"/>
      <c r="L72" s="7"/>
      <c r="M72" s="59">
        <f t="shared" si="2"/>
        <v>0</v>
      </c>
      <c r="N72" s="59">
        <f t="shared" si="3"/>
        <v>0</v>
      </c>
      <c r="O72" s="7"/>
    </row>
    <row r="73" spans="1:15" s="8" customFormat="1" x14ac:dyDescent="0.25">
      <c r="A73" s="7"/>
      <c r="C73" s="13"/>
      <c r="D73" s="13" t="s">
        <v>93</v>
      </c>
      <c r="E73" s="35"/>
      <c r="F73" s="7"/>
      <c r="G73" s="7"/>
      <c r="H73" s="7"/>
      <c r="I73" s="7"/>
      <c r="J73" s="7"/>
      <c r="K73" s="7"/>
      <c r="L73" s="7"/>
      <c r="M73" s="59">
        <f t="shared" si="2"/>
        <v>0</v>
      </c>
      <c r="N73" s="59">
        <f t="shared" si="3"/>
        <v>0</v>
      </c>
      <c r="O73" s="7"/>
    </row>
    <row r="74" spans="1:15" s="8" customFormat="1" x14ac:dyDescent="0.25">
      <c r="A74" s="7"/>
      <c r="C74" s="13"/>
      <c r="D74" s="13" t="s">
        <v>94</v>
      </c>
      <c r="E74" s="35"/>
      <c r="F74" s="7"/>
      <c r="G74" s="7"/>
      <c r="H74" s="7"/>
      <c r="I74" s="7"/>
      <c r="J74" s="7"/>
      <c r="K74" s="7"/>
      <c r="L74" s="7"/>
      <c r="M74" s="59">
        <f t="shared" si="2"/>
        <v>0</v>
      </c>
      <c r="N74" s="59">
        <f t="shared" si="3"/>
        <v>0</v>
      </c>
      <c r="O74" s="7"/>
    </row>
    <row r="75" spans="1:15" s="8" customFormat="1" x14ac:dyDescent="0.25">
      <c r="A75" s="7"/>
      <c r="C75" s="13"/>
      <c r="D75" s="13" t="s">
        <v>95</v>
      </c>
      <c r="E75" s="35"/>
      <c r="F75" s="7"/>
      <c r="G75" s="7"/>
      <c r="H75" s="7"/>
      <c r="I75" s="7"/>
      <c r="J75" s="7"/>
      <c r="K75" s="7"/>
      <c r="L75" s="7"/>
      <c r="M75" s="59">
        <f t="shared" si="2"/>
        <v>0</v>
      </c>
      <c r="N75" s="59">
        <f t="shared" si="3"/>
        <v>0</v>
      </c>
      <c r="O75" s="7"/>
    </row>
    <row r="76" spans="1:15" s="8" customFormat="1" x14ac:dyDescent="0.25">
      <c r="A76" s="7"/>
      <c r="C76" s="13"/>
      <c r="D76" s="13" t="s">
        <v>96</v>
      </c>
      <c r="E76" s="35"/>
      <c r="F76" s="7"/>
      <c r="G76" s="7"/>
      <c r="H76" s="7"/>
      <c r="I76" s="7"/>
      <c r="J76" s="7"/>
      <c r="K76" s="7"/>
      <c r="L76" s="7"/>
      <c r="M76" s="59">
        <f t="shared" si="2"/>
        <v>0</v>
      </c>
      <c r="N76" s="59">
        <f t="shared" si="3"/>
        <v>0</v>
      </c>
      <c r="O76" s="7"/>
    </row>
    <row r="77" spans="1:15" s="8" customFormat="1" x14ac:dyDescent="0.25">
      <c r="A77" s="7"/>
      <c r="C77" s="13"/>
      <c r="D77" s="13" t="s">
        <v>97</v>
      </c>
      <c r="E77" s="35"/>
      <c r="F77" s="7"/>
      <c r="G77" s="7"/>
      <c r="H77" s="7"/>
      <c r="I77" s="7"/>
      <c r="J77" s="7"/>
      <c r="K77" s="7"/>
      <c r="L77" s="7"/>
      <c r="M77" s="59">
        <f t="shared" si="2"/>
        <v>0</v>
      </c>
      <c r="N77" s="59">
        <f t="shared" si="3"/>
        <v>0</v>
      </c>
      <c r="O77" s="7"/>
    </row>
    <row r="78" spans="1:15" s="8" customFormat="1" x14ac:dyDescent="0.25">
      <c r="A78" s="7"/>
      <c r="C78" s="13"/>
      <c r="D78" s="13" t="s">
        <v>98</v>
      </c>
      <c r="E78" s="35"/>
      <c r="F78" s="7"/>
      <c r="G78" s="7"/>
      <c r="H78" s="7"/>
      <c r="I78" s="7"/>
      <c r="J78" s="7"/>
      <c r="K78" s="7"/>
      <c r="L78" s="7"/>
      <c r="M78" s="59">
        <f t="shared" si="2"/>
        <v>0</v>
      </c>
      <c r="N78" s="59">
        <f t="shared" si="3"/>
        <v>0</v>
      </c>
      <c r="O78" s="7"/>
    </row>
    <row r="79" spans="1:15" s="8" customFormat="1" x14ac:dyDescent="0.25">
      <c r="A79" s="7"/>
      <c r="C79" s="13"/>
      <c r="D79" s="13" t="s">
        <v>99</v>
      </c>
      <c r="E79" s="35"/>
      <c r="F79" s="7"/>
      <c r="G79" s="7"/>
      <c r="H79" s="7"/>
      <c r="I79" s="7"/>
      <c r="J79" s="7"/>
      <c r="K79" s="7"/>
      <c r="L79" s="7"/>
      <c r="M79" s="59">
        <f t="shared" si="2"/>
        <v>0</v>
      </c>
      <c r="N79" s="59">
        <f t="shared" si="3"/>
        <v>0</v>
      </c>
      <c r="O79" s="7"/>
    </row>
    <row r="80" spans="1:15" s="8" customFormat="1" x14ac:dyDescent="0.25">
      <c r="A80" s="7"/>
      <c r="C80" s="13"/>
      <c r="D80" s="13" t="s">
        <v>100</v>
      </c>
      <c r="E80" s="35"/>
      <c r="F80" s="7"/>
      <c r="G80" s="7"/>
      <c r="H80" s="7"/>
      <c r="I80" s="7"/>
      <c r="J80" s="7"/>
      <c r="K80" s="7"/>
      <c r="L80" s="7"/>
      <c r="M80" s="59">
        <f t="shared" si="2"/>
        <v>0</v>
      </c>
      <c r="N80" s="59">
        <f t="shared" si="3"/>
        <v>0</v>
      </c>
      <c r="O80" s="7"/>
    </row>
    <row r="81" spans="1:15" s="8" customFormat="1" x14ac:dyDescent="0.25">
      <c r="A81" s="7"/>
      <c r="C81" s="13"/>
      <c r="D81" s="13" t="s">
        <v>101</v>
      </c>
      <c r="E81" s="35"/>
      <c r="F81" s="7"/>
      <c r="G81" s="7"/>
      <c r="H81" s="7"/>
      <c r="I81" s="7"/>
      <c r="J81" s="7"/>
      <c r="K81" s="7"/>
      <c r="L81" s="7"/>
      <c r="M81" s="59">
        <f t="shared" ref="M81:M112" si="4">IF(ISBLANK(E81),0,IF(E81&lt;=4.6,$Q$7,IF(E81&gt;232,$Q$9,$Q$8)))</f>
        <v>0</v>
      </c>
      <c r="N81" s="59">
        <f t="shared" ref="N81:N112" si="5">IF(OR(M81=$Q$7,M81=$Q$9),M81,M81*E81)</f>
        <v>0</v>
      </c>
      <c r="O81" s="7"/>
    </row>
    <row r="82" spans="1:15" s="8" customFormat="1" x14ac:dyDescent="0.25">
      <c r="A82" s="7"/>
      <c r="C82" s="13"/>
      <c r="D82" s="13" t="s">
        <v>102</v>
      </c>
      <c r="E82" s="35"/>
      <c r="F82" s="7"/>
      <c r="G82" s="7"/>
      <c r="H82" s="7"/>
      <c r="I82" s="7"/>
      <c r="J82" s="7"/>
      <c r="K82" s="7"/>
      <c r="L82" s="7"/>
      <c r="M82" s="59">
        <f t="shared" si="4"/>
        <v>0</v>
      </c>
      <c r="N82" s="59">
        <f t="shared" si="5"/>
        <v>0</v>
      </c>
      <c r="O82" s="7"/>
    </row>
    <row r="83" spans="1:15" s="8" customFormat="1" x14ac:dyDescent="0.25">
      <c r="A83" s="7"/>
      <c r="C83" s="13"/>
      <c r="D83" s="13" t="s">
        <v>103</v>
      </c>
      <c r="E83" s="35"/>
      <c r="F83" s="7"/>
      <c r="G83" s="7"/>
      <c r="H83" s="7"/>
      <c r="I83" s="7"/>
      <c r="J83" s="7"/>
      <c r="K83" s="7"/>
      <c r="L83" s="7"/>
      <c r="M83" s="59">
        <f t="shared" si="4"/>
        <v>0</v>
      </c>
      <c r="N83" s="59">
        <f t="shared" si="5"/>
        <v>0</v>
      </c>
      <c r="O83" s="7"/>
    </row>
    <row r="84" spans="1:15" s="8" customFormat="1" x14ac:dyDescent="0.25">
      <c r="A84" s="7"/>
      <c r="C84" s="13"/>
      <c r="D84" s="13" t="s">
        <v>104</v>
      </c>
      <c r="E84" s="35"/>
      <c r="F84" s="7"/>
      <c r="G84" s="7"/>
      <c r="H84" s="7"/>
      <c r="I84" s="7"/>
      <c r="J84" s="7"/>
      <c r="K84" s="7"/>
      <c r="L84" s="7"/>
      <c r="M84" s="59">
        <f t="shared" si="4"/>
        <v>0</v>
      </c>
      <c r="N84" s="59">
        <f t="shared" si="5"/>
        <v>0</v>
      </c>
      <c r="O84" s="7"/>
    </row>
    <row r="85" spans="1:15" s="8" customFormat="1" x14ac:dyDescent="0.25">
      <c r="A85" s="7"/>
      <c r="C85" s="13"/>
      <c r="D85" s="13" t="s">
        <v>105</v>
      </c>
      <c r="E85" s="35"/>
      <c r="F85" s="7"/>
      <c r="G85" s="7"/>
      <c r="H85" s="7"/>
      <c r="I85" s="7"/>
      <c r="J85" s="7"/>
      <c r="K85" s="7"/>
      <c r="L85" s="7"/>
      <c r="M85" s="59">
        <f t="shared" si="4"/>
        <v>0</v>
      </c>
      <c r="N85" s="59">
        <f t="shared" si="5"/>
        <v>0</v>
      </c>
      <c r="O85" s="7"/>
    </row>
    <row r="86" spans="1:15" s="8" customFormat="1" x14ac:dyDescent="0.25">
      <c r="A86" s="7"/>
      <c r="C86" s="13"/>
      <c r="D86" s="13" t="s">
        <v>106</v>
      </c>
      <c r="E86" s="35"/>
      <c r="F86" s="7"/>
      <c r="G86" s="7"/>
      <c r="H86" s="7"/>
      <c r="I86" s="7"/>
      <c r="J86" s="7"/>
      <c r="K86" s="7"/>
      <c r="L86" s="7"/>
      <c r="M86" s="59">
        <f t="shared" si="4"/>
        <v>0</v>
      </c>
      <c r="N86" s="59">
        <f t="shared" si="5"/>
        <v>0</v>
      </c>
      <c r="O86" s="7"/>
    </row>
    <row r="87" spans="1:15" s="8" customFormat="1" x14ac:dyDescent="0.25">
      <c r="A87" s="7"/>
      <c r="C87" s="13"/>
      <c r="D87" s="13" t="s">
        <v>107</v>
      </c>
      <c r="E87" s="35"/>
      <c r="F87" s="7"/>
      <c r="G87" s="7"/>
      <c r="H87" s="7"/>
      <c r="I87" s="7"/>
      <c r="J87" s="7"/>
      <c r="K87" s="7"/>
      <c r="L87" s="7"/>
      <c r="M87" s="59">
        <f t="shared" si="4"/>
        <v>0</v>
      </c>
      <c r="N87" s="59">
        <f t="shared" si="5"/>
        <v>0</v>
      </c>
      <c r="O87" s="7"/>
    </row>
    <row r="88" spans="1:15" s="8" customFormat="1" x14ac:dyDescent="0.25">
      <c r="A88" s="7"/>
      <c r="C88" s="13"/>
      <c r="D88" s="13" t="s">
        <v>108</v>
      </c>
      <c r="E88" s="35"/>
      <c r="F88" s="7"/>
      <c r="G88" s="7"/>
      <c r="H88" s="7"/>
      <c r="I88" s="7"/>
      <c r="J88" s="7"/>
      <c r="K88" s="7"/>
      <c r="L88" s="7"/>
      <c r="M88" s="59">
        <f t="shared" si="4"/>
        <v>0</v>
      </c>
      <c r="N88" s="59">
        <f t="shared" si="5"/>
        <v>0</v>
      </c>
      <c r="O88" s="7"/>
    </row>
    <row r="89" spans="1:15" s="8" customFormat="1" x14ac:dyDescent="0.25">
      <c r="A89" s="7"/>
      <c r="C89" s="13"/>
      <c r="D89" s="13" t="s">
        <v>109</v>
      </c>
      <c r="E89" s="35"/>
      <c r="F89" s="7"/>
      <c r="G89" s="7"/>
      <c r="H89" s="7"/>
      <c r="I89" s="7"/>
      <c r="J89" s="7"/>
      <c r="K89" s="7"/>
      <c r="L89" s="7"/>
      <c r="M89" s="59">
        <f t="shared" si="4"/>
        <v>0</v>
      </c>
      <c r="N89" s="59">
        <f t="shared" si="5"/>
        <v>0</v>
      </c>
      <c r="O89" s="7"/>
    </row>
    <row r="90" spans="1:15" s="8" customFormat="1" x14ac:dyDescent="0.25">
      <c r="A90" s="7"/>
      <c r="C90" s="13"/>
      <c r="D90" s="13" t="s">
        <v>110</v>
      </c>
      <c r="E90" s="35"/>
      <c r="F90" s="7"/>
      <c r="G90" s="7"/>
      <c r="H90" s="7"/>
      <c r="I90" s="7"/>
      <c r="J90" s="7"/>
      <c r="K90" s="7"/>
      <c r="L90" s="7"/>
      <c r="M90" s="59">
        <f t="shared" si="4"/>
        <v>0</v>
      </c>
      <c r="N90" s="59">
        <f t="shared" si="5"/>
        <v>0</v>
      </c>
      <c r="O90" s="7"/>
    </row>
    <row r="91" spans="1:15" s="8" customFormat="1" x14ac:dyDescent="0.25">
      <c r="A91" s="7"/>
      <c r="C91" s="13"/>
      <c r="D91" s="13" t="s">
        <v>111</v>
      </c>
      <c r="E91" s="35"/>
      <c r="F91" s="7"/>
      <c r="G91" s="7"/>
      <c r="H91" s="7"/>
      <c r="I91" s="7"/>
      <c r="J91" s="7"/>
      <c r="K91" s="7"/>
      <c r="L91" s="7"/>
      <c r="M91" s="59">
        <f t="shared" si="4"/>
        <v>0</v>
      </c>
      <c r="N91" s="59">
        <f t="shared" si="5"/>
        <v>0</v>
      </c>
      <c r="O91" s="7"/>
    </row>
    <row r="92" spans="1:15" s="8" customFormat="1" x14ac:dyDescent="0.25">
      <c r="A92" s="7"/>
      <c r="C92" s="13"/>
      <c r="D92" s="13" t="s">
        <v>112</v>
      </c>
      <c r="E92" s="35"/>
      <c r="F92" s="7"/>
      <c r="G92" s="7"/>
      <c r="H92" s="7"/>
      <c r="I92" s="7"/>
      <c r="J92" s="7"/>
      <c r="K92" s="7"/>
      <c r="L92" s="7"/>
      <c r="M92" s="59">
        <f t="shared" si="4"/>
        <v>0</v>
      </c>
      <c r="N92" s="59">
        <f t="shared" si="5"/>
        <v>0</v>
      </c>
      <c r="O92" s="7"/>
    </row>
    <row r="93" spans="1:15" s="8" customFormat="1" x14ac:dyDescent="0.25">
      <c r="A93" s="7"/>
      <c r="C93" s="13"/>
      <c r="D93" s="13" t="s">
        <v>113</v>
      </c>
      <c r="E93" s="35"/>
      <c r="F93" s="7"/>
      <c r="G93" s="7"/>
      <c r="H93" s="7"/>
      <c r="I93" s="7"/>
      <c r="J93" s="7"/>
      <c r="K93" s="7"/>
      <c r="L93" s="7"/>
      <c r="M93" s="59">
        <f t="shared" si="4"/>
        <v>0</v>
      </c>
      <c r="N93" s="59">
        <f t="shared" si="5"/>
        <v>0</v>
      </c>
      <c r="O93" s="7"/>
    </row>
    <row r="94" spans="1:15" s="8" customFormat="1" x14ac:dyDescent="0.25">
      <c r="A94" s="7"/>
      <c r="C94" s="13"/>
      <c r="D94" s="13" t="s">
        <v>114</v>
      </c>
      <c r="E94" s="35"/>
      <c r="F94" s="7"/>
      <c r="G94" s="7"/>
      <c r="H94" s="7"/>
      <c r="I94" s="7"/>
      <c r="J94" s="7"/>
      <c r="K94" s="7"/>
      <c r="L94" s="7"/>
      <c r="M94" s="59">
        <f t="shared" si="4"/>
        <v>0</v>
      </c>
      <c r="N94" s="59">
        <f t="shared" si="5"/>
        <v>0</v>
      </c>
      <c r="O94" s="7"/>
    </row>
    <row r="95" spans="1:15" s="8" customFormat="1" x14ac:dyDescent="0.25">
      <c r="A95" s="7"/>
      <c r="C95" s="13"/>
      <c r="D95" s="13" t="s">
        <v>115</v>
      </c>
      <c r="E95" s="35"/>
      <c r="F95" s="7"/>
      <c r="G95" s="7"/>
      <c r="H95" s="7"/>
      <c r="I95" s="7"/>
      <c r="J95" s="7"/>
      <c r="K95" s="7"/>
      <c r="L95" s="7"/>
      <c r="M95" s="59">
        <f t="shared" si="4"/>
        <v>0</v>
      </c>
      <c r="N95" s="59">
        <f t="shared" si="5"/>
        <v>0</v>
      </c>
      <c r="O95" s="7"/>
    </row>
    <row r="96" spans="1:15" s="8" customFormat="1" x14ac:dyDescent="0.25">
      <c r="A96" s="7"/>
      <c r="C96" s="13"/>
      <c r="D96" s="13" t="s">
        <v>116</v>
      </c>
      <c r="E96" s="35"/>
      <c r="F96" s="7"/>
      <c r="G96" s="7"/>
      <c r="H96" s="7"/>
      <c r="I96" s="7"/>
      <c r="J96" s="7"/>
      <c r="K96" s="7"/>
      <c r="L96" s="7"/>
      <c r="M96" s="59">
        <f t="shared" si="4"/>
        <v>0</v>
      </c>
      <c r="N96" s="59">
        <f t="shared" si="5"/>
        <v>0</v>
      </c>
      <c r="O96" s="7"/>
    </row>
    <row r="97" spans="1:15" s="8" customFormat="1" x14ac:dyDescent="0.25">
      <c r="A97" s="7"/>
      <c r="C97" s="13"/>
      <c r="D97" s="13" t="s">
        <v>117</v>
      </c>
      <c r="E97" s="35"/>
      <c r="F97" s="7"/>
      <c r="G97" s="7"/>
      <c r="H97" s="7"/>
      <c r="I97" s="7"/>
      <c r="J97" s="7"/>
      <c r="K97" s="7"/>
      <c r="L97" s="7"/>
      <c r="M97" s="59">
        <f t="shared" si="4"/>
        <v>0</v>
      </c>
      <c r="N97" s="59">
        <f t="shared" si="5"/>
        <v>0</v>
      </c>
      <c r="O97" s="7"/>
    </row>
    <row r="98" spans="1:15" s="8" customFormat="1" x14ac:dyDescent="0.25">
      <c r="A98" s="7"/>
      <c r="C98" s="13"/>
      <c r="D98" s="13" t="s">
        <v>118</v>
      </c>
      <c r="E98" s="35"/>
      <c r="F98" s="7"/>
      <c r="G98" s="7"/>
      <c r="H98" s="7"/>
      <c r="I98" s="7"/>
      <c r="J98" s="7"/>
      <c r="K98" s="7"/>
      <c r="L98" s="7"/>
      <c r="M98" s="59">
        <f t="shared" si="4"/>
        <v>0</v>
      </c>
      <c r="N98" s="59">
        <f t="shared" si="5"/>
        <v>0</v>
      </c>
      <c r="O98" s="7"/>
    </row>
    <row r="99" spans="1:15" s="8" customFormat="1" x14ac:dyDescent="0.25">
      <c r="A99" s="7"/>
      <c r="C99" s="13"/>
      <c r="D99" s="13" t="s">
        <v>119</v>
      </c>
      <c r="E99" s="35"/>
      <c r="F99" s="7"/>
      <c r="G99" s="7"/>
      <c r="H99" s="7"/>
      <c r="I99" s="7"/>
      <c r="J99" s="7"/>
      <c r="K99" s="7"/>
      <c r="L99" s="7"/>
      <c r="M99" s="59">
        <f t="shared" si="4"/>
        <v>0</v>
      </c>
      <c r="N99" s="59">
        <f t="shared" si="5"/>
        <v>0</v>
      </c>
      <c r="O99" s="7"/>
    </row>
    <row r="100" spans="1:15" s="8" customFormat="1" x14ac:dyDescent="0.25">
      <c r="A100" s="7"/>
      <c r="C100" s="13"/>
      <c r="D100" s="13" t="s">
        <v>120</v>
      </c>
      <c r="E100" s="35"/>
      <c r="F100" s="7"/>
      <c r="G100" s="7"/>
      <c r="H100" s="7"/>
      <c r="I100" s="7"/>
      <c r="J100" s="7"/>
      <c r="K100" s="7"/>
      <c r="L100" s="7"/>
      <c r="M100" s="59">
        <f t="shared" si="4"/>
        <v>0</v>
      </c>
      <c r="N100" s="59">
        <f t="shared" si="5"/>
        <v>0</v>
      </c>
      <c r="O100" s="7"/>
    </row>
    <row r="101" spans="1:15" s="8" customFormat="1" x14ac:dyDescent="0.25">
      <c r="A101" s="7"/>
      <c r="C101" s="13"/>
      <c r="D101" s="13" t="s">
        <v>121</v>
      </c>
      <c r="E101" s="35"/>
      <c r="F101" s="7"/>
      <c r="G101" s="7"/>
      <c r="H101" s="7"/>
      <c r="I101" s="7"/>
      <c r="J101" s="7"/>
      <c r="K101" s="7"/>
      <c r="L101" s="7"/>
      <c r="M101" s="59">
        <f t="shared" si="4"/>
        <v>0</v>
      </c>
      <c r="N101" s="59">
        <f t="shared" si="5"/>
        <v>0</v>
      </c>
      <c r="O101" s="7"/>
    </row>
    <row r="102" spans="1:15" s="8" customFormat="1" x14ac:dyDescent="0.25">
      <c r="A102" s="7"/>
      <c r="C102" s="13"/>
      <c r="D102" s="13" t="s">
        <v>122</v>
      </c>
      <c r="E102" s="35"/>
      <c r="F102" s="7"/>
      <c r="G102" s="7"/>
      <c r="H102" s="7"/>
      <c r="I102" s="7"/>
      <c r="J102" s="7"/>
      <c r="K102" s="7"/>
      <c r="L102" s="7"/>
      <c r="M102" s="59">
        <f t="shared" si="4"/>
        <v>0</v>
      </c>
      <c r="N102" s="59">
        <f t="shared" si="5"/>
        <v>0</v>
      </c>
      <c r="O102" s="7"/>
    </row>
    <row r="103" spans="1:15" s="8" customFormat="1" x14ac:dyDescent="0.25">
      <c r="A103" s="7"/>
      <c r="C103" s="13"/>
      <c r="D103" s="13" t="s">
        <v>123</v>
      </c>
      <c r="E103" s="35"/>
      <c r="F103" s="7"/>
      <c r="G103" s="7"/>
      <c r="H103" s="7"/>
      <c r="I103" s="7"/>
      <c r="J103" s="7"/>
      <c r="K103" s="7"/>
      <c r="L103" s="7"/>
      <c r="M103" s="59">
        <f t="shared" si="4"/>
        <v>0</v>
      </c>
      <c r="N103" s="59">
        <f t="shared" si="5"/>
        <v>0</v>
      </c>
      <c r="O103" s="7"/>
    </row>
    <row r="104" spans="1:15" s="8" customFormat="1" x14ac:dyDescent="0.25">
      <c r="A104" s="7"/>
      <c r="C104" s="13"/>
      <c r="D104" s="13" t="s">
        <v>124</v>
      </c>
      <c r="E104" s="35"/>
      <c r="F104" s="7"/>
      <c r="G104" s="7"/>
      <c r="H104" s="7"/>
      <c r="I104" s="7"/>
      <c r="J104" s="7"/>
      <c r="K104" s="7"/>
      <c r="L104" s="7"/>
      <c r="M104" s="59">
        <f t="shared" si="4"/>
        <v>0</v>
      </c>
      <c r="N104" s="59">
        <f t="shared" si="5"/>
        <v>0</v>
      </c>
      <c r="O104" s="7"/>
    </row>
    <row r="105" spans="1:15" s="8" customFormat="1" x14ac:dyDescent="0.25">
      <c r="A105" s="7"/>
      <c r="C105" s="13"/>
      <c r="D105" s="13" t="s">
        <v>125</v>
      </c>
      <c r="E105" s="35"/>
      <c r="F105" s="7"/>
      <c r="G105" s="7"/>
      <c r="H105" s="7"/>
      <c r="I105" s="7"/>
      <c r="J105" s="7"/>
      <c r="K105" s="7"/>
      <c r="L105" s="7"/>
      <c r="M105" s="59">
        <f t="shared" si="4"/>
        <v>0</v>
      </c>
      <c r="N105" s="59">
        <f t="shared" si="5"/>
        <v>0</v>
      </c>
      <c r="O105" s="7"/>
    </row>
    <row r="106" spans="1:15" s="8" customFormat="1" x14ac:dyDescent="0.25">
      <c r="A106" s="7"/>
      <c r="C106" s="13"/>
      <c r="D106" s="13" t="s">
        <v>126</v>
      </c>
      <c r="E106" s="35"/>
      <c r="F106" s="7"/>
      <c r="G106" s="7"/>
      <c r="H106" s="7"/>
      <c r="I106" s="7"/>
      <c r="J106" s="7"/>
      <c r="K106" s="7"/>
      <c r="L106" s="7"/>
      <c r="M106" s="59">
        <f t="shared" si="4"/>
        <v>0</v>
      </c>
      <c r="N106" s="59">
        <f t="shared" si="5"/>
        <v>0</v>
      </c>
      <c r="O106" s="7"/>
    </row>
    <row r="107" spans="1:15" s="8" customFormat="1" x14ac:dyDescent="0.25">
      <c r="A107" s="7"/>
      <c r="C107" s="13"/>
      <c r="D107" s="13" t="s">
        <v>127</v>
      </c>
      <c r="E107" s="35"/>
      <c r="F107" s="7"/>
      <c r="G107" s="7"/>
      <c r="H107" s="7"/>
      <c r="I107" s="7"/>
      <c r="J107" s="7"/>
      <c r="K107" s="7"/>
      <c r="L107" s="7"/>
      <c r="M107" s="59">
        <f t="shared" si="4"/>
        <v>0</v>
      </c>
      <c r="N107" s="59">
        <f t="shared" si="5"/>
        <v>0</v>
      </c>
      <c r="O107" s="7"/>
    </row>
    <row r="108" spans="1:15" s="8" customFormat="1" x14ac:dyDescent="0.25">
      <c r="A108" s="7"/>
      <c r="C108" s="13"/>
      <c r="D108" s="13" t="s">
        <v>128</v>
      </c>
      <c r="E108" s="35"/>
      <c r="F108" s="7"/>
      <c r="G108" s="7"/>
      <c r="H108" s="7"/>
      <c r="I108" s="7"/>
      <c r="J108" s="7"/>
      <c r="K108" s="7"/>
      <c r="L108" s="7"/>
      <c r="M108" s="59">
        <f t="shared" si="4"/>
        <v>0</v>
      </c>
      <c r="N108" s="59">
        <f t="shared" si="5"/>
        <v>0</v>
      </c>
      <c r="O108" s="7"/>
    </row>
    <row r="109" spans="1:15" s="8" customFormat="1" x14ac:dyDescent="0.25">
      <c r="A109" s="7"/>
      <c r="C109" s="13"/>
      <c r="D109" s="13" t="s">
        <v>129</v>
      </c>
      <c r="E109" s="35"/>
      <c r="F109" s="7"/>
      <c r="G109" s="7"/>
      <c r="H109" s="7"/>
      <c r="I109" s="7"/>
      <c r="J109" s="7"/>
      <c r="K109" s="7"/>
      <c r="L109" s="7"/>
      <c r="M109" s="59">
        <f t="shared" si="4"/>
        <v>0</v>
      </c>
      <c r="N109" s="59">
        <f t="shared" si="5"/>
        <v>0</v>
      </c>
      <c r="O109" s="7"/>
    </row>
    <row r="110" spans="1:15" s="8" customFormat="1" x14ac:dyDescent="0.25">
      <c r="A110" s="7"/>
      <c r="C110" s="13"/>
      <c r="D110" s="13" t="s">
        <v>130</v>
      </c>
      <c r="E110" s="35"/>
      <c r="F110" s="7"/>
      <c r="G110" s="7"/>
      <c r="H110" s="7"/>
      <c r="I110" s="7"/>
      <c r="J110" s="7"/>
      <c r="K110" s="7"/>
      <c r="L110" s="7"/>
      <c r="M110" s="59">
        <f t="shared" si="4"/>
        <v>0</v>
      </c>
      <c r="N110" s="59">
        <f t="shared" si="5"/>
        <v>0</v>
      </c>
      <c r="O110" s="7"/>
    </row>
    <row r="111" spans="1:15" s="8" customFormat="1" x14ac:dyDescent="0.25">
      <c r="A111" s="7"/>
      <c r="C111" s="13"/>
      <c r="D111" s="13" t="s">
        <v>131</v>
      </c>
      <c r="E111" s="35"/>
      <c r="F111" s="7"/>
      <c r="G111" s="7"/>
      <c r="H111" s="7"/>
      <c r="I111" s="7"/>
      <c r="J111" s="7"/>
      <c r="K111" s="7"/>
      <c r="L111" s="7"/>
      <c r="M111" s="59">
        <f t="shared" si="4"/>
        <v>0</v>
      </c>
      <c r="N111" s="59">
        <f t="shared" si="5"/>
        <v>0</v>
      </c>
      <c r="O111" s="7"/>
    </row>
    <row r="112" spans="1:15" s="8" customFormat="1" x14ac:dyDescent="0.25">
      <c r="A112" s="7"/>
      <c r="C112" s="13"/>
      <c r="D112" s="13" t="s">
        <v>132</v>
      </c>
      <c r="E112" s="35"/>
      <c r="F112" s="7"/>
      <c r="G112" s="7"/>
      <c r="H112" s="7"/>
      <c r="I112" s="7"/>
      <c r="J112" s="7"/>
      <c r="K112" s="7"/>
      <c r="L112" s="7"/>
      <c r="M112" s="59">
        <f t="shared" si="4"/>
        <v>0</v>
      </c>
      <c r="N112" s="59">
        <f t="shared" si="5"/>
        <v>0</v>
      </c>
      <c r="O112" s="7"/>
    </row>
    <row r="113" spans="1:18" s="8" customFormat="1" x14ac:dyDescent="0.25">
      <c r="A113" s="7"/>
      <c r="C113" s="13"/>
      <c r="D113" s="13" t="s">
        <v>133</v>
      </c>
      <c r="E113" s="35"/>
      <c r="F113" s="7"/>
      <c r="G113" s="7"/>
      <c r="H113" s="7"/>
      <c r="I113" s="7"/>
      <c r="J113" s="7"/>
      <c r="K113" s="7"/>
      <c r="L113" s="7"/>
      <c r="M113" s="59">
        <f t="shared" ref="M113:M121" si="6">IF(ISBLANK(E113),0,IF(E113&lt;=4.6,$Q$7,IF(E113&gt;232,$Q$9,$Q$8)))</f>
        <v>0</v>
      </c>
      <c r="N113" s="59">
        <f t="shared" ref="N113:N121" si="7">IF(OR(M113=$Q$7,M113=$Q$9),M113,M113*E113)</f>
        <v>0</v>
      </c>
      <c r="O113" s="7"/>
    </row>
    <row r="114" spans="1:18" s="8" customFormat="1" x14ac:dyDescent="0.25">
      <c r="A114" s="7"/>
      <c r="C114" s="13"/>
      <c r="D114" s="13" t="s">
        <v>134</v>
      </c>
      <c r="E114" s="35"/>
      <c r="F114" s="7"/>
      <c r="G114" s="7"/>
      <c r="H114" s="7"/>
      <c r="I114" s="7"/>
      <c r="J114" s="7"/>
      <c r="K114" s="7"/>
      <c r="L114" s="7"/>
      <c r="M114" s="59">
        <f t="shared" si="6"/>
        <v>0</v>
      </c>
      <c r="N114" s="59">
        <f t="shared" si="7"/>
        <v>0</v>
      </c>
      <c r="O114" s="7"/>
    </row>
    <row r="115" spans="1:18" s="8" customFormat="1" x14ac:dyDescent="0.25">
      <c r="A115" s="7"/>
      <c r="C115" s="13"/>
      <c r="D115" s="13" t="s">
        <v>135</v>
      </c>
      <c r="E115" s="35"/>
      <c r="F115" s="7"/>
      <c r="G115" s="7"/>
      <c r="H115" s="7"/>
      <c r="I115" s="7"/>
      <c r="J115" s="7"/>
      <c r="K115" s="7"/>
      <c r="L115" s="7"/>
      <c r="M115" s="59">
        <f t="shared" si="6"/>
        <v>0</v>
      </c>
      <c r="N115" s="59">
        <f t="shared" si="7"/>
        <v>0</v>
      </c>
      <c r="O115" s="7"/>
    </row>
    <row r="116" spans="1:18" s="8" customFormat="1" x14ac:dyDescent="0.25">
      <c r="A116" s="7"/>
      <c r="C116" s="13"/>
      <c r="D116" s="13" t="s">
        <v>136</v>
      </c>
      <c r="E116" s="35"/>
      <c r="F116" s="7"/>
      <c r="G116" s="7"/>
      <c r="H116" s="7"/>
      <c r="I116" s="7"/>
      <c r="J116" s="7"/>
      <c r="K116" s="7"/>
      <c r="L116" s="7"/>
      <c r="M116" s="59">
        <f t="shared" si="6"/>
        <v>0</v>
      </c>
      <c r="N116" s="59">
        <f t="shared" si="7"/>
        <v>0</v>
      </c>
      <c r="O116" s="7"/>
    </row>
    <row r="117" spans="1:18" s="8" customFormat="1" x14ac:dyDescent="0.25">
      <c r="A117" s="7"/>
      <c r="C117" s="13"/>
      <c r="D117" s="13" t="s">
        <v>137</v>
      </c>
      <c r="E117" s="35"/>
      <c r="F117" s="7"/>
      <c r="G117" s="7"/>
      <c r="H117" s="7"/>
      <c r="I117" s="7"/>
      <c r="J117" s="7"/>
      <c r="K117" s="7"/>
      <c r="L117" s="7"/>
      <c r="M117" s="59">
        <f t="shared" si="6"/>
        <v>0</v>
      </c>
      <c r="N117" s="59">
        <f t="shared" si="7"/>
        <v>0</v>
      </c>
      <c r="O117" s="7"/>
    </row>
    <row r="118" spans="1:18" s="8" customFormat="1" x14ac:dyDescent="0.25">
      <c r="A118" s="7"/>
      <c r="C118" s="13"/>
      <c r="D118" s="13" t="s">
        <v>138</v>
      </c>
      <c r="E118" s="35"/>
      <c r="F118" s="7"/>
      <c r="G118" s="7"/>
      <c r="H118" s="7"/>
      <c r="I118" s="7"/>
      <c r="J118" s="7"/>
      <c r="K118" s="7"/>
      <c r="L118" s="7"/>
      <c r="M118" s="59">
        <f t="shared" si="6"/>
        <v>0</v>
      </c>
      <c r="N118" s="59">
        <f t="shared" si="7"/>
        <v>0</v>
      </c>
      <c r="O118" s="7"/>
    </row>
    <row r="119" spans="1:18" s="8" customFormat="1" x14ac:dyDescent="0.25">
      <c r="A119" s="7"/>
      <c r="C119" s="13"/>
      <c r="D119" s="13" t="s">
        <v>139</v>
      </c>
      <c r="E119" s="35"/>
      <c r="F119" s="7"/>
      <c r="G119" s="7"/>
      <c r="H119" s="7"/>
      <c r="I119" s="7"/>
      <c r="J119" s="7"/>
      <c r="K119" s="7"/>
      <c r="L119" s="7"/>
      <c r="M119" s="59">
        <f t="shared" si="6"/>
        <v>0</v>
      </c>
      <c r="N119" s="59">
        <f t="shared" si="7"/>
        <v>0</v>
      </c>
      <c r="O119" s="7"/>
    </row>
    <row r="120" spans="1:18" s="8" customFormat="1" x14ac:dyDescent="0.25">
      <c r="A120" s="7"/>
      <c r="C120" s="13"/>
      <c r="D120" s="13" t="s">
        <v>140</v>
      </c>
      <c r="E120" s="35"/>
      <c r="F120" s="7"/>
      <c r="G120" s="7"/>
      <c r="H120" s="7"/>
      <c r="I120" s="7"/>
      <c r="J120" s="7"/>
      <c r="K120" s="7"/>
      <c r="L120" s="7"/>
      <c r="M120" s="59">
        <f t="shared" si="6"/>
        <v>0</v>
      </c>
      <c r="N120" s="59">
        <f t="shared" si="7"/>
        <v>0</v>
      </c>
      <c r="O120" s="7"/>
    </row>
    <row r="121" spans="1:18" s="8" customFormat="1" x14ac:dyDescent="0.25">
      <c r="A121" s="7"/>
      <c r="C121" s="13"/>
      <c r="D121" s="13" t="s">
        <v>141</v>
      </c>
      <c r="E121" s="35"/>
      <c r="F121" s="7"/>
      <c r="G121" s="7"/>
      <c r="H121" s="7"/>
      <c r="I121" s="7"/>
      <c r="J121" s="7"/>
      <c r="K121" s="7"/>
      <c r="L121" s="7"/>
      <c r="M121" s="59">
        <f t="shared" si="6"/>
        <v>0</v>
      </c>
      <c r="N121" s="59">
        <f t="shared" si="7"/>
        <v>0</v>
      </c>
      <c r="O121" s="7"/>
    </row>
    <row r="122" spans="1:18" x14ac:dyDescent="0.25">
      <c r="A122" s="7"/>
      <c r="B122" s="8"/>
      <c r="C122" s="8"/>
      <c r="D122" s="8"/>
      <c r="E122" s="8"/>
      <c r="F122" s="7"/>
      <c r="H122" s="7"/>
      <c r="I122" s="7"/>
      <c r="J122" s="7"/>
      <c r="L122" s="7"/>
      <c r="M122" s="7"/>
      <c r="N122" s="7"/>
      <c r="O122" s="7"/>
      <c r="P122" s="8"/>
      <c r="Q122" s="8"/>
      <c r="R122" s="8"/>
    </row>
  </sheetData>
  <mergeCells count="19">
    <mergeCell ref="H27:I27"/>
    <mergeCell ref="C4:E4"/>
    <mergeCell ref="C12:E13"/>
    <mergeCell ref="C14:D16"/>
    <mergeCell ref="E14:E16"/>
    <mergeCell ref="P19:P20"/>
    <mergeCell ref="H4:J4"/>
    <mergeCell ref="D10:E11"/>
    <mergeCell ref="H16:I17"/>
    <mergeCell ref="J16:J17"/>
    <mergeCell ref="P22:P23"/>
    <mergeCell ref="M6:P6"/>
    <mergeCell ref="M12:P12"/>
    <mergeCell ref="M13:P13"/>
    <mergeCell ref="M10:P10"/>
    <mergeCell ref="M15:M16"/>
    <mergeCell ref="N15:N16"/>
    <mergeCell ref="M11:P11"/>
    <mergeCell ref="P16:P17"/>
  </mergeCells>
  <phoneticPr fontId="44" type="noConversion"/>
  <conditionalFormatting sqref="D17:E121">
    <cfRule type="expression" dxfId="9" priority="26" stopIfTrue="1">
      <formula>IF(ROW(D17)-ROW($D$16)&gt;$E$8,TRUE, FALSE)</formula>
    </cfRule>
  </conditionalFormatting>
  <conditionalFormatting sqref="D17:D121">
    <cfRule type="expression" dxfId="8" priority="23" stopIfTrue="1">
      <formula>IF(ROW(D17)-ROW($D$16)&lt;$E$8,TRUE, FALSE)</formula>
    </cfRule>
    <cfRule type="expression" dxfId="7" priority="24" stopIfTrue="1">
      <formula>IF(ROW(D17)-ROW($D$16)=$E$8,TRUE, FALSE)</formula>
    </cfRule>
  </conditionalFormatting>
  <conditionalFormatting sqref="C17:C121">
    <cfRule type="expression" dxfId="6" priority="1" stopIfTrue="1">
      <formula>IF(ROW(C17)-ROW($D$16)&gt;$E$8,TRUE, FALSE)</formula>
    </cfRule>
  </conditionalFormatting>
  <conditionalFormatting sqref="C17:C121">
    <cfRule type="expression" dxfId="5" priority="2" stopIfTrue="1">
      <formula>IF(ROW(C17)-ROW($D$16)&lt;$E$8,TRUE, FALSE)</formula>
    </cfRule>
    <cfRule type="expression" dxfId="4" priority="3" stopIfTrue="1">
      <formula>IF(ROW(C17)-ROW($D$16)=$E$8,TRUE, FALSE)</formula>
    </cfRule>
  </conditionalFormatting>
  <conditionalFormatting sqref="E17:E121">
    <cfRule type="expression" dxfId="3" priority="20" stopIfTrue="1">
      <formula>IF(ROW(E17)-ROW($D$16)&gt;$E$8,IF(E17&gt;0,TRUE,FALSE),FALSE)</formula>
    </cfRule>
    <cfRule type="expression" dxfId="2" priority="27" stopIfTrue="1">
      <formula>IF(ROW(D17)-ROW($D$16)=$E$8,TRUE, FALSE)</formula>
    </cfRule>
    <cfRule type="expression" dxfId="1" priority="28" stopIfTrue="1">
      <formula>IF(ROW(D17)-ROW($D$16)&lt;$E$8,TRUE, FALSE)</formula>
    </cfRule>
  </conditionalFormatting>
  <conditionalFormatting sqref="D10">
    <cfRule type="expression" dxfId="0" priority="29" stopIfTrue="1">
      <formula>IF(SUM(OFFSET(E17,E8,0,106-E8,1))&gt;0,TRUE,FALSE)</formula>
    </cfRule>
  </conditionalFormatting>
  <dataValidations xWindow="494" yWindow="394" count="4">
    <dataValidation type="whole" errorStyle="warning" allowBlank="1" showInputMessage="1" showErrorMessage="1" errorTitle="Kļūda" error="Maksimālais telpu skaits - 105" promptTitle="Telpu skaits" prompt="Norādiet kopējo telpu skaitu visās telpu grupās." sqref="E8" xr:uid="{00000000-0002-0000-0000-000000000000}">
      <formula1>L25</formula1>
      <formula2>105</formula2>
    </dataValidation>
    <dataValidation type="whole" errorStyle="warning" allowBlank="1" showInputMessage="1" showErrorMessage="1" errorTitle="Kļūda" error="Maksimālais telpu grupu skaits 17" promptTitle="Telpu grupu skaits" prompt="Norādiet telpu grupu (dzīvokļu) skaitu" sqref="E7" xr:uid="{00000000-0002-0000-0000-000001000000}">
      <formula1>L17+L20</formula1>
      <formula2>17</formula2>
    </dataValidation>
    <dataValidation type="list" allowBlank="1" showInputMessage="1" showErrorMessage="1" promptTitle="Koeficents" prompt="Norādiet koeficentu 2, ja pakalpojujmu vēlaties saņemt divas reizes īsākā termiņā" sqref="J14:J15" xr:uid="{00000000-0002-0000-0000-000003000000}">
      <formula1>"1,2"</formula1>
    </dataValidation>
    <dataValidation allowBlank="1" showInputMessage="1" showErrorMessage="1" promptTitle="Lūdzu norādiet " prompt="telpu grupā esošās telpas platību" sqref="E17:E121" xr:uid="{00000000-0002-0000-0000-000005000000}"/>
  </dataValidations>
  <hyperlinks>
    <hyperlink ref="J27" r:id="rId1" xr:uid="{4DDC7FF5-6C37-4532-B8F2-4D9AC42C3E38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Viesturs Zariņš</dc:creator>
  <cp:keywords/>
  <dc:description/>
  <cp:lastModifiedBy>Ingūna Janīte</cp:lastModifiedBy>
  <cp:revision/>
  <dcterms:created xsi:type="dcterms:W3CDTF">2013-11-07T16:49:04Z</dcterms:created>
  <dcterms:modified xsi:type="dcterms:W3CDTF">2026-01-15T16:27:36Z</dcterms:modified>
  <cp:category/>
  <cp:contentStatus/>
</cp:coreProperties>
</file>